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354" i="1"/>
  <c r="E354"/>
  <c r="F354"/>
  <c r="G354"/>
  <c r="H354"/>
  <c r="I354"/>
  <c r="J354"/>
  <c r="C18"/>
  <c r="D372"/>
  <c r="E372"/>
  <c r="F372"/>
  <c r="G372"/>
  <c r="H372"/>
  <c r="I372"/>
  <c r="J372"/>
  <c r="C372"/>
  <c r="C373"/>
  <c r="C354" s="1"/>
  <c r="I24"/>
  <c r="J24"/>
  <c r="H24"/>
  <c r="D24"/>
  <c r="E24"/>
  <c r="F24"/>
  <c r="G24"/>
  <c r="D19"/>
  <c r="E19"/>
  <c r="F19"/>
  <c r="G19"/>
  <c r="H19"/>
  <c r="I19"/>
  <c r="J19"/>
  <c r="C19"/>
  <c r="C24" l="1"/>
  <c r="D16"/>
  <c r="E16"/>
  <c r="F16"/>
  <c r="G16"/>
  <c r="H16"/>
  <c r="I16"/>
  <c r="J16"/>
  <c r="D17"/>
  <c r="E17"/>
  <c r="F17"/>
  <c r="G17"/>
  <c r="H17"/>
  <c r="I17"/>
  <c r="J17"/>
  <c r="D18"/>
  <c r="E18"/>
  <c r="F18"/>
  <c r="G18"/>
  <c r="H18"/>
  <c r="I18"/>
  <c r="J18"/>
  <c r="D686" l="1"/>
  <c r="E686"/>
  <c r="F686"/>
  <c r="G686"/>
  <c r="H686"/>
  <c r="I686"/>
  <c r="J686"/>
  <c r="C687"/>
  <c r="D640"/>
  <c r="E640"/>
  <c r="F640"/>
  <c r="G640"/>
  <c r="H640"/>
  <c r="I640"/>
  <c r="J640"/>
  <c r="D695"/>
  <c r="E695"/>
  <c r="F695"/>
  <c r="G695"/>
  <c r="H695"/>
  <c r="I695"/>
  <c r="J695"/>
  <c r="C695"/>
  <c r="C696"/>
  <c r="D355"/>
  <c r="E355"/>
  <c r="F355"/>
  <c r="G355"/>
  <c r="H355"/>
  <c r="I355"/>
  <c r="J355"/>
  <c r="C374"/>
  <c r="J592"/>
  <c r="I592"/>
  <c r="H592"/>
  <c r="G592"/>
  <c r="F592"/>
  <c r="E592"/>
  <c r="D592"/>
  <c r="D634"/>
  <c r="E634"/>
  <c r="F634"/>
  <c r="G634"/>
  <c r="H634"/>
  <c r="I634"/>
  <c r="J634"/>
  <c r="C635"/>
  <c r="C634" s="1"/>
  <c r="D761"/>
  <c r="E761"/>
  <c r="F761"/>
  <c r="G761"/>
  <c r="H761"/>
  <c r="I761"/>
  <c r="J761"/>
  <c r="D758"/>
  <c r="E758"/>
  <c r="F758"/>
  <c r="G758"/>
  <c r="G757" s="1"/>
  <c r="H758"/>
  <c r="I758"/>
  <c r="J758"/>
  <c r="D759"/>
  <c r="E759"/>
  <c r="F759"/>
  <c r="G759"/>
  <c r="H759"/>
  <c r="I759"/>
  <c r="J759"/>
  <c r="C763"/>
  <c r="C762"/>
  <c r="C759" s="1"/>
  <c r="C718"/>
  <c r="D683"/>
  <c r="E683"/>
  <c r="F683"/>
  <c r="G683"/>
  <c r="H683"/>
  <c r="I683"/>
  <c r="J683"/>
  <c r="C684"/>
  <c r="D457"/>
  <c r="E457"/>
  <c r="F457"/>
  <c r="G457"/>
  <c r="H457"/>
  <c r="I457"/>
  <c r="C459"/>
  <c r="D326"/>
  <c r="E326"/>
  <c r="F326"/>
  <c r="G326"/>
  <c r="H326"/>
  <c r="I326"/>
  <c r="J326"/>
  <c r="C334"/>
  <c r="C335"/>
  <c r="C336"/>
  <c r="C259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92"/>
  <c r="D638" s="1"/>
  <c r="E692"/>
  <c r="E638" s="1"/>
  <c r="F692"/>
  <c r="F638" s="1"/>
  <c r="G692"/>
  <c r="G638" s="1"/>
  <c r="H692"/>
  <c r="H638" s="1"/>
  <c r="I692"/>
  <c r="I638" s="1"/>
  <c r="J692"/>
  <c r="J638" s="1"/>
  <c r="C693"/>
  <c r="C692" s="1"/>
  <c r="D726"/>
  <c r="E726"/>
  <c r="F726"/>
  <c r="G726"/>
  <c r="H726"/>
  <c r="I726"/>
  <c r="J726"/>
  <c r="D744"/>
  <c r="E744"/>
  <c r="F744"/>
  <c r="G744"/>
  <c r="H744"/>
  <c r="I744"/>
  <c r="J744"/>
  <c r="C745"/>
  <c r="C744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27"/>
  <c r="E727"/>
  <c r="F727"/>
  <c r="G727"/>
  <c r="H727"/>
  <c r="I727"/>
  <c r="J727"/>
  <c r="D741"/>
  <c r="E741"/>
  <c r="F741"/>
  <c r="G741"/>
  <c r="H741"/>
  <c r="I741"/>
  <c r="J741"/>
  <c r="C742"/>
  <c r="C741" s="1"/>
  <c r="D486"/>
  <c r="E486"/>
  <c r="F486"/>
  <c r="G486"/>
  <c r="H486"/>
  <c r="I486"/>
  <c r="J486"/>
  <c r="D583"/>
  <c r="E583"/>
  <c r="F583"/>
  <c r="G583"/>
  <c r="H583"/>
  <c r="I583"/>
  <c r="J583"/>
  <c r="C584"/>
  <c r="C583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25"/>
  <c r="E725"/>
  <c r="F725"/>
  <c r="G725"/>
  <c r="H725"/>
  <c r="I725"/>
  <c r="J725"/>
  <c r="D224"/>
  <c r="E224"/>
  <c r="F224"/>
  <c r="G224"/>
  <c r="H224"/>
  <c r="I224"/>
  <c r="J224"/>
  <c r="F172"/>
  <c r="C225"/>
  <c r="C226"/>
  <c r="D738"/>
  <c r="E738"/>
  <c r="F738"/>
  <c r="G738"/>
  <c r="H738"/>
  <c r="I738"/>
  <c r="J738"/>
  <c r="C739"/>
  <c r="C738" s="1"/>
  <c r="D733"/>
  <c r="E733"/>
  <c r="F733"/>
  <c r="G733"/>
  <c r="H733"/>
  <c r="I733"/>
  <c r="J733"/>
  <c r="D296"/>
  <c r="D290" s="1"/>
  <c r="E296"/>
  <c r="F296"/>
  <c r="F290" s="1"/>
  <c r="G296"/>
  <c r="G290" s="1"/>
  <c r="H296"/>
  <c r="H294" s="1"/>
  <c r="I296"/>
  <c r="J296"/>
  <c r="J290" s="1"/>
  <c r="C568"/>
  <c r="D559"/>
  <c r="E559"/>
  <c r="F559"/>
  <c r="G559"/>
  <c r="H559"/>
  <c r="I559"/>
  <c r="J559"/>
  <c r="C560"/>
  <c r="C559" s="1"/>
  <c r="D593"/>
  <c r="E593"/>
  <c r="F593"/>
  <c r="G593"/>
  <c r="H593"/>
  <c r="I593"/>
  <c r="J593"/>
  <c r="D631"/>
  <c r="E631"/>
  <c r="F631"/>
  <c r="G631"/>
  <c r="H631"/>
  <c r="I631"/>
  <c r="J631"/>
  <c r="C632"/>
  <c r="C631" s="1"/>
  <c r="C675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36"/>
  <c r="C735"/>
  <c r="D729"/>
  <c r="E729"/>
  <c r="F729"/>
  <c r="G729"/>
  <c r="H729"/>
  <c r="I729"/>
  <c r="J729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51"/>
  <c r="D748" s="1"/>
  <c r="E751"/>
  <c r="E748" s="1"/>
  <c r="F751"/>
  <c r="F748" s="1"/>
  <c r="G751"/>
  <c r="G748" s="1"/>
  <c r="H751"/>
  <c r="H748" s="1"/>
  <c r="I751"/>
  <c r="I748" s="1"/>
  <c r="J751"/>
  <c r="J748" s="1"/>
  <c r="D753"/>
  <c r="E753"/>
  <c r="F753"/>
  <c r="G753"/>
  <c r="H753"/>
  <c r="I753"/>
  <c r="J753"/>
  <c r="C754"/>
  <c r="C751" s="1"/>
  <c r="C748" s="1"/>
  <c r="C734"/>
  <c r="C730"/>
  <c r="C731"/>
  <c r="D389"/>
  <c r="E389"/>
  <c r="F389"/>
  <c r="G389"/>
  <c r="H389"/>
  <c r="I389"/>
  <c r="J389"/>
  <c r="D428"/>
  <c r="E428"/>
  <c r="F428"/>
  <c r="G428"/>
  <c r="H428"/>
  <c r="I428"/>
  <c r="J428"/>
  <c r="C431"/>
  <c r="C428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8"/>
  <c r="C388" s="1"/>
  <c r="D387"/>
  <c r="E387"/>
  <c r="F387"/>
  <c r="C426"/>
  <c r="C425"/>
  <c r="C424"/>
  <c r="E423"/>
  <c r="C423" s="1"/>
  <c r="C421"/>
  <c r="C420"/>
  <c r="C419"/>
  <c r="C387" s="1"/>
  <c r="E418"/>
  <c r="C418" s="1"/>
  <c r="D172"/>
  <c r="E172"/>
  <c r="G172"/>
  <c r="H172"/>
  <c r="I172"/>
  <c r="J172"/>
  <c r="D443"/>
  <c r="D442"/>
  <c r="E442"/>
  <c r="F442"/>
  <c r="G442"/>
  <c r="H442"/>
  <c r="I442"/>
  <c r="J442"/>
  <c r="D689"/>
  <c r="E689"/>
  <c r="F689"/>
  <c r="G689"/>
  <c r="H689"/>
  <c r="I689"/>
  <c r="J689"/>
  <c r="C690"/>
  <c r="C689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5"/>
  <c r="E465"/>
  <c r="F465"/>
  <c r="G465"/>
  <c r="H465"/>
  <c r="I465"/>
  <c r="J465"/>
  <c r="C466"/>
  <c r="C465" s="1"/>
  <c r="D757" l="1"/>
  <c r="E757"/>
  <c r="F757"/>
  <c r="C726"/>
  <c r="J757"/>
  <c r="I757"/>
  <c r="C761"/>
  <c r="H757"/>
  <c r="C758"/>
  <c r="C727"/>
  <c r="I32"/>
  <c r="J32"/>
  <c r="E294"/>
  <c r="D724"/>
  <c r="H724"/>
  <c r="I294"/>
  <c r="C725"/>
  <c r="G724"/>
  <c r="J724"/>
  <c r="C224"/>
  <c r="D294"/>
  <c r="G294"/>
  <c r="G234"/>
  <c r="J294"/>
  <c r="F294"/>
  <c r="H290"/>
  <c r="I290"/>
  <c r="E290"/>
  <c r="C312"/>
  <c r="I724"/>
  <c r="E724"/>
  <c r="F724"/>
  <c r="C733"/>
  <c r="C729"/>
  <c r="C753"/>
  <c r="I234"/>
  <c r="E234"/>
  <c r="J234"/>
  <c r="H234"/>
  <c r="F234"/>
  <c r="D234"/>
  <c r="C239"/>
  <c r="D441"/>
  <c r="C547"/>
  <c r="C537"/>
  <c r="C532"/>
  <c r="C522"/>
  <c r="C493"/>
  <c r="D580"/>
  <c r="E580"/>
  <c r="F580"/>
  <c r="G580"/>
  <c r="H580"/>
  <c r="I580"/>
  <c r="J580"/>
  <c r="C581"/>
  <c r="C580" s="1"/>
  <c r="C362"/>
  <c r="C757" l="1"/>
  <c r="H32"/>
  <c r="C724"/>
  <c r="K686"/>
  <c r="C686"/>
  <c r="C573"/>
  <c r="C570" s="1"/>
  <c r="D489"/>
  <c r="E489"/>
  <c r="F489"/>
  <c r="G489"/>
  <c r="H489"/>
  <c r="I489"/>
  <c r="J489"/>
  <c r="C269"/>
  <c r="C266" s="1"/>
  <c r="C41"/>
  <c r="C37"/>
  <c r="C457"/>
  <c r="C683"/>
  <c r="C673"/>
  <c r="D639"/>
  <c r="E639"/>
  <c r="F639"/>
  <c r="G639"/>
  <c r="H639"/>
  <c r="I639"/>
  <c r="J639"/>
  <c r="C157"/>
  <c r="D715"/>
  <c r="E715"/>
  <c r="F715"/>
  <c r="G715"/>
  <c r="H715"/>
  <c r="I715"/>
  <c r="J715"/>
  <c r="D720"/>
  <c r="D714" s="1"/>
  <c r="E720"/>
  <c r="E714" s="1"/>
  <c r="F720"/>
  <c r="F714" s="1"/>
  <c r="G720"/>
  <c r="G714" s="1"/>
  <c r="H720"/>
  <c r="H714" s="1"/>
  <c r="I720"/>
  <c r="I714" s="1"/>
  <c r="J720"/>
  <c r="J714" s="1"/>
  <c r="C721"/>
  <c r="C720" s="1"/>
  <c r="D717"/>
  <c r="E717"/>
  <c r="F717"/>
  <c r="G717"/>
  <c r="H717"/>
  <c r="I717"/>
  <c r="G666"/>
  <c r="D588"/>
  <c r="E588"/>
  <c r="F588"/>
  <c r="G588"/>
  <c r="H588"/>
  <c r="I588"/>
  <c r="J588"/>
  <c r="D594"/>
  <c r="D589" s="1"/>
  <c r="E594"/>
  <c r="E589" s="1"/>
  <c r="F594"/>
  <c r="F589" s="1"/>
  <c r="G594"/>
  <c r="G589" s="1"/>
  <c r="H594"/>
  <c r="H589" s="1"/>
  <c r="I594"/>
  <c r="I589" s="1"/>
  <c r="J594"/>
  <c r="J589" s="1"/>
  <c r="D628"/>
  <c r="E628"/>
  <c r="F628"/>
  <c r="G628"/>
  <c r="H628"/>
  <c r="I628"/>
  <c r="J628"/>
  <c r="C629"/>
  <c r="C628" s="1"/>
  <c r="D625"/>
  <c r="E625"/>
  <c r="F625"/>
  <c r="G625"/>
  <c r="H625"/>
  <c r="I625"/>
  <c r="J625"/>
  <c r="C626"/>
  <c r="C625" s="1"/>
  <c r="D621"/>
  <c r="E621"/>
  <c r="F621"/>
  <c r="G621"/>
  <c r="H621"/>
  <c r="I621"/>
  <c r="J621"/>
  <c r="C623"/>
  <c r="C622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80"/>
  <c r="E480"/>
  <c r="F480"/>
  <c r="G480"/>
  <c r="H480"/>
  <c r="I480"/>
  <c r="J480"/>
  <c r="D575"/>
  <c r="E575"/>
  <c r="F575"/>
  <c r="G575"/>
  <c r="H575"/>
  <c r="I575"/>
  <c r="J575"/>
  <c r="C578"/>
  <c r="C575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4"/>
  <c r="E384"/>
  <c r="F384"/>
  <c r="G384"/>
  <c r="H384"/>
  <c r="I384"/>
  <c r="J384"/>
  <c r="D168"/>
  <c r="E168"/>
  <c r="F168"/>
  <c r="I168"/>
  <c r="J168"/>
  <c r="D415"/>
  <c r="E415"/>
  <c r="F415"/>
  <c r="G415"/>
  <c r="H415"/>
  <c r="I415"/>
  <c r="J415"/>
  <c r="C416"/>
  <c r="C415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82"/>
  <c r="G387"/>
  <c r="H387"/>
  <c r="I387"/>
  <c r="J387"/>
  <c r="D383"/>
  <c r="E383"/>
  <c r="F383"/>
  <c r="G383"/>
  <c r="H383"/>
  <c r="I383"/>
  <c r="J383"/>
  <c r="D406"/>
  <c r="E406"/>
  <c r="F406"/>
  <c r="G406"/>
  <c r="H406"/>
  <c r="I406"/>
  <c r="J406"/>
  <c r="C408"/>
  <c r="C407"/>
  <c r="C382" s="1"/>
  <c r="C17" s="1"/>
  <c r="C542"/>
  <c r="C539" s="1"/>
  <c r="D145"/>
  <c r="D141" s="1"/>
  <c r="E145"/>
  <c r="E141" s="1"/>
  <c r="F145"/>
  <c r="D153"/>
  <c r="E153"/>
  <c r="F153"/>
  <c r="G153"/>
  <c r="H153"/>
  <c r="I153"/>
  <c r="J153"/>
  <c r="D513"/>
  <c r="E513"/>
  <c r="F513"/>
  <c r="G513"/>
  <c r="H513"/>
  <c r="I513"/>
  <c r="J513"/>
  <c r="C517"/>
  <c r="D604"/>
  <c r="E604"/>
  <c r="F604"/>
  <c r="G604"/>
  <c r="H604"/>
  <c r="I604"/>
  <c r="J604"/>
  <c r="C607"/>
  <c r="D544"/>
  <c r="E544"/>
  <c r="F544"/>
  <c r="G544"/>
  <c r="H544"/>
  <c r="I544"/>
  <c r="J544"/>
  <c r="C544"/>
  <c r="D539"/>
  <c r="E539"/>
  <c r="F539"/>
  <c r="G539"/>
  <c r="H539"/>
  <c r="I539"/>
  <c r="J539"/>
  <c r="D529"/>
  <c r="E529"/>
  <c r="F529"/>
  <c r="G529"/>
  <c r="H529"/>
  <c r="I529"/>
  <c r="J529"/>
  <c r="C529"/>
  <c r="D534"/>
  <c r="E534"/>
  <c r="F534"/>
  <c r="G534"/>
  <c r="H534"/>
  <c r="I534"/>
  <c r="J534"/>
  <c r="C534"/>
  <c r="D519"/>
  <c r="E519"/>
  <c r="F519"/>
  <c r="G519"/>
  <c r="H519"/>
  <c r="I519"/>
  <c r="J519"/>
  <c r="J706"/>
  <c r="D707"/>
  <c r="D706" s="1"/>
  <c r="E707"/>
  <c r="E706" s="1"/>
  <c r="F707"/>
  <c r="F706" s="1"/>
  <c r="G707"/>
  <c r="G706" s="1"/>
  <c r="H707"/>
  <c r="H706" s="1"/>
  <c r="I707"/>
  <c r="I706" s="1"/>
  <c r="D710"/>
  <c r="E710"/>
  <c r="F710"/>
  <c r="G710"/>
  <c r="H710"/>
  <c r="I710"/>
  <c r="C711"/>
  <c r="C707" s="1"/>
  <c r="D666"/>
  <c r="E666"/>
  <c r="F666"/>
  <c r="H666"/>
  <c r="I666"/>
  <c r="J666"/>
  <c r="C668"/>
  <c r="C666" s="1"/>
  <c r="D663"/>
  <c r="H663"/>
  <c r="I663"/>
  <c r="J663"/>
  <c r="C664"/>
  <c r="C663" s="1"/>
  <c r="D670"/>
  <c r="E670"/>
  <c r="F670"/>
  <c r="G670"/>
  <c r="H670"/>
  <c r="I670"/>
  <c r="J670"/>
  <c r="C671"/>
  <c r="D673"/>
  <c r="E673"/>
  <c r="F673"/>
  <c r="G673"/>
  <c r="H673"/>
  <c r="I673"/>
  <c r="D678"/>
  <c r="E678"/>
  <c r="F678"/>
  <c r="G678"/>
  <c r="H678"/>
  <c r="I678"/>
  <c r="J678"/>
  <c r="C681"/>
  <c r="C678" s="1"/>
  <c r="D660"/>
  <c r="E660"/>
  <c r="F660"/>
  <c r="G660"/>
  <c r="H660"/>
  <c r="I660"/>
  <c r="C661"/>
  <c r="C660" s="1"/>
  <c r="D654"/>
  <c r="E654"/>
  <c r="F654"/>
  <c r="G654"/>
  <c r="H654"/>
  <c r="I654"/>
  <c r="J654"/>
  <c r="C655"/>
  <c r="C654" s="1"/>
  <c r="D651"/>
  <c r="E651"/>
  <c r="F651"/>
  <c r="G651"/>
  <c r="H651"/>
  <c r="I651"/>
  <c r="J651"/>
  <c r="C652"/>
  <c r="C651" s="1"/>
  <c r="D648"/>
  <c r="E648"/>
  <c r="F648"/>
  <c r="G648"/>
  <c r="H648"/>
  <c r="I648"/>
  <c r="J648"/>
  <c r="C649"/>
  <c r="C648" s="1"/>
  <c r="D645"/>
  <c r="E645"/>
  <c r="F645"/>
  <c r="G645"/>
  <c r="H645"/>
  <c r="I645"/>
  <c r="J645"/>
  <c r="C646"/>
  <c r="C645" s="1"/>
  <c r="D642"/>
  <c r="E642"/>
  <c r="F642"/>
  <c r="G642"/>
  <c r="H642"/>
  <c r="I642"/>
  <c r="J642"/>
  <c r="C643"/>
  <c r="D596"/>
  <c r="E596"/>
  <c r="F596"/>
  <c r="G596"/>
  <c r="H596"/>
  <c r="I596"/>
  <c r="J596"/>
  <c r="C598"/>
  <c r="D609"/>
  <c r="E609"/>
  <c r="F609"/>
  <c r="G609"/>
  <c r="H609"/>
  <c r="I609"/>
  <c r="J609"/>
  <c r="C611"/>
  <c r="C609" s="1"/>
  <c r="D613"/>
  <c r="E613"/>
  <c r="F613"/>
  <c r="G613"/>
  <c r="H613"/>
  <c r="I613"/>
  <c r="J613"/>
  <c r="C615"/>
  <c r="C613" s="1"/>
  <c r="D617"/>
  <c r="C619"/>
  <c r="C617" s="1"/>
  <c r="D600"/>
  <c r="H600"/>
  <c r="I600"/>
  <c r="J600"/>
  <c r="C602"/>
  <c r="D549"/>
  <c r="E549"/>
  <c r="F549"/>
  <c r="G549"/>
  <c r="H549"/>
  <c r="I549"/>
  <c r="J549"/>
  <c r="C550"/>
  <c r="C549" s="1"/>
  <c r="D554"/>
  <c r="E554"/>
  <c r="F554"/>
  <c r="G554"/>
  <c r="H554"/>
  <c r="I554"/>
  <c r="J554"/>
  <c r="C555"/>
  <c r="C554" s="1"/>
  <c r="D565"/>
  <c r="E565"/>
  <c r="F565"/>
  <c r="G565"/>
  <c r="H565"/>
  <c r="I565"/>
  <c r="J565"/>
  <c r="C565"/>
  <c r="D570"/>
  <c r="E570"/>
  <c r="F570"/>
  <c r="G570"/>
  <c r="H570"/>
  <c r="I570"/>
  <c r="J570"/>
  <c r="D524"/>
  <c r="E524"/>
  <c r="F524"/>
  <c r="G524"/>
  <c r="H524"/>
  <c r="I524"/>
  <c r="J524"/>
  <c r="C526"/>
  <c r="C524" s="1"/>
  <c r="C521"/>
  <c r="C519" s="1"/>
  <c r="C516"/>
  <c r="D507"/>
  <c r="H507"/>
  <c r="I507"/>
  <c r="J507"/>
  <c r="C510"/>
  <c r="C507" s="1"/>
  <c r="D495"/>
  <c r="H495"/>
  <c r="I495"/>
  <c r="J495"/>
  <c r="D501"/>
  <c r="H501"/>
  <c r="I501"/>
  <c r="J501"/>
  <c r="C504"/>
  <c r="C501" s="1"/>
  <c r="C498"/>
  <c r="C495" s="1"/>
  <c r="C492"/>
  <c r="E438"/>
  <c r="E434" s="1"/>
  <c r="F438"/>
  <c r="F434" s="1"/>
  <c r="G438"/>
  <c r="G434" s="1"/>
  <c r="J438"/>
  <c r="J434" s="1"/>
  <c r="D471"/>
  <c r="E471"/>
  <c r="F471"/>
  <c r="G471"/>
  <c r="H471"/>
  <c r="I471"/>
  <c r="J471"/>
  <c r="D472"/>
  <c r="D468" s="1"/>
  <c r="E472"/>
  <c r="E468" s="1"/>
  <c r="F472"/>
  <c r="F468" s="1"/>
  <c r="G472"/>
  <c r="G468" s="1"/>
  <c r="H472"/>
  <c r="H468" s="1"/>
  <c r="I472"/>
  <c r="I468" s="1"/>
  <c r="J472"/>
  <c r="J468" s="1"/>
  <c r="C474"/>
  <c r="C471" s="1"/>
  <c r="D461"/>
  <c r="E461"/>
  <c r="F461"/>
  <c r="G461"/>
  <c r="H461"/>
  <c r="I461"/>
  <c r="C463"/>
  <c r="C461" s="1"/>
  <c r="C454"/>
  <c r="C455"/>
  <c r="C450"/>
  <c r="C451"/>
  <c r="C446"/>
  <c r="C447"/>
  <c r="D411"/>
  <c r="E411"/>
  <c r="F411"/>
  <c r="G411"/>
  <c r="H411"/>
  <c r="I411"/>
  <c r="J411"/>
  <c r="C412"/>
  <c r="C413"/>
  <c r="C409"/>
  <c r="E401"/>
  <c r="F401"/>
  <c r="C403"/>
  <c r="C401" s="1"/>
  <c r="E396"/>
  <c r="F396"/>
  <c r="C398"/>
  <c r="D391"/>
  <c r="E391"/>
  <c r="F391"/>
  <c r="G391"/>
  <c r="H391"/>
  <c r="I391"/>
  <c r="J391"/>
  <c r="C394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7"/>
  <c r="H657"/>
  <c r="I657"/>
  <c r="J657"/>
  <c r="C658"/>
  <c r="D449"/>
  <c r="D438"/>
  <c r="D434" s="1"/>
  <c r="D453"/>
  <c r="D445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703"/>
  <c r="J702" s="1"/>
  <c r="D587"/>
  <c r="E587"/>
  <c r="F587"/>
  <c r="G587"/>
  <c r="H587"/>
  <c r="I587"/>
  <c r="J587"/>
  <c r="C606"/>
  <c r="D487"/>
  <c r="D481" s="1"/>
  <c r="E487"/>
  <c r="E481" s="1"/>
  <c r="F487"/>
  <c r="F481" s="1"/>
  <c r="G487"/>
  <c r="G481" s="1"/>
  <c r="H487"/>
  <c r="H481" s="1"/>
  <c r="I487"/>
  <c r="I481" s="1"/>
  <c r="J487"/>
  <c r="J481" s="1"/>
  <c r="D485"/>
  <c r="D479" s="1"/>
  <c r="E485"/>
  <c r="E479" s="1"/>
  <c r="F485"/>
  <c r="F479" s="1"/>
  <c r="G485"/>
  <c r="G479" s="1"/>
  <c r="H485"/>
  <c r="H479" s="1"/>
  <c r="I485"/>
  <c r="I479" s="1"/>
  <c r="J485"/>
  <c r="J479" s="1"/>
  <c r="D484"/>
  <c r="D478" s="1"/>
  <c r="E484"/>
  <c r="E478" s="1"/>
  <c r="F484"/>
  <c r="F478" s="1"/>
  <c r="G484"/>
  <c r="G478" s="1"/>
  <c r="H484"/>
  <c r="H478" s="1"/>
  <c r="I484"/>
  <c r="I478" s="1"/>
  <c r="J484"/>
  <c r="J478" s="1"/>
  <c r="H438"/>
  <c r="H434" s="1"/>
  <c r="I438"/>
  <c r="I434" s="1"/>
  <c r="J461"/>
  <c r="J457"/>
  <c r="E453"/>
  <c r="F453"/>
  <c r="G453"/>
  <c r="H453"/>
  <c r="I453"/>
  <c r="J453"/>
  <c r="E449"/>
  <c r="F449"/>
  <c r="G449"/>
  <c r="H449"/>
  <c r="I449"/>
  <c r="J449"/>
  <c r="E443"/>
  <c r="E441" s="1"/>
  <c r="F441"/>
  <c r="G443"/>
  <c r="G441" s="1"/>
  <c r="H443"/>
  <c r="H441" s="1"/>
  <c r="I443"/>
  <c r="J443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1"/>
  <c r="E351"/>
  <c r="G351"/>
  <c r="I351"/>
  <c r="J351"/>
  <c r="F353"/>
  <c r="C370"/>
  <c r="C355" s="1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C640" l="1"/>
  <c r="H23"/>
  <c r="C249"/>
  <c r="C234" s="1"/>
  <c r="F14"/>
  <c r="J350"/>
  <c r="J353"/>
  <c r="J349" s="1"/>
  <c r="H350"/>
  <c r="H353"/>
  <c r="H349" s="1"/>
  <c r="D350"/>
  <c r="D353"/>
  <c r="D349" s="1"/>
  <c r="G350"/>
  <c r="G353"/>
  <c r="G349" s="1"/>
  <c r="I350"/>
  <c r="I353"/>
  <c r="I349" s="1"/>
  <c r="E350"/>
  <c r="E353"/>
  <c r="E349" s="1"/>
  <c r="H351"/>
  <c r="C596"/>
  <c r="C592"/>
  <c r="C587" s="1"/>
  <c r="C389"/>
  <c r="C384" s="1"/>
  <c r="C443"/>
  <c r="C439" s="1"/>
  <c r="C486"/>
  <c r="C480" s="1"/>
  <c r="C657"/>
  <c r="C173"/>
  <c r="C168" s="1"/>
  <c r="C129"/>
  <c r="C127"/>
  <c r="C126" s="1"/>
  <c r="C357"/>
  <c r="C351"/>
  <c r="C593"/>
  <c r="C588" s="1"/>
  <c r="C670"/>
  <c r="C638"/>
  <c r="C33"/>
  <c r="C29" s="1"/>
  <c r="G32"/>
  <c r="G31" s="1"/>
  <c r="C135"/>
  <c r="C294"/>
  <c r="C288" s="1"/>
  <c r="I23"/>
  <c r="J23"/>
  <c r="F351"/>
  <c r="F350"/>
  <c r="H51"/>
  <c r="H49" s="1"/>
  <c r="C600"/>
  <c r="J51"/>
  <c r="J49" s="1"/>
  <c r="C489"/>
  <c r="C300"/>
  <c r="I378"/>
  <c r="D124"/>
  <c r="D123" s="1"/>
  <c r="C604"/>
  <c r="F703"/>
  <c r="F702" s="1"/>
  <c r="H379"/>
  <c r="F379"/>
  <c r="D379"/>
  <c r="I379"/>
  <c r="G379"/>
  <c r="E379"/>
  <c r="C594"/>
  <c r="C589" s="1"/>
  <c r="I637"/>
  <c r="G52"/>
  <c r="J231"/>
  <c r="F231"/>
  <c r="J29"/>
  <c r="H29"/>
  <c r="D29"/>
  <c r="C442"/>
  <c r="C438" s="1"/>
  <c r="C434" s="1"/>
  <c r="J28"/>
  <c r="I29"/>
  <c r="E29"/>
  <c r="H28"/>
  <c r="F29"/>
  <c r="G29"/>
  <c r="C215"/>
  <c r="E445"/>
  <c r="F445"/>
  <c r="I445"/>
  <c r="J445"/>
  <c r="G445"/>
  <c r="H445"/>
  <c r="E52"/>
  <c r="I75"/>
  <c r="I72" s="1"/>
  <c r="C487"/>
  <c r="C481" s="1"/>
  <c r="H637"/>
  <c r="D637"/>
  <c r="I52"/>
  <c r="F52"/>
  <c r="E291"/>
  <c r="C350"/>
  <c r="D483"/>
  <c r="D477" s="1"/>
  <c r="H703"/>
  <c r="H702" s="1"/>
  <c r="J75"/>
  <c r="J72" s="1"/>
  <c r="D75"/>
  <c r="D72" s="1"/>
  <c r="E703"/>
  <c r="E702" s="1"/>
  <c r="D703"/>
  <c r="D699" s="1"/>
  <c r="D698" s="1"/>
  <c r="C453"/>
  <c r="I703"/>
  <c r="I702" s="1"/>
  <c r="C445"/>
  <c r="C60"/>
  <c r="I231"/>
  <c r="E231"/>
  <c r="G231"/>
  <c r="J246"/>
  <c r="F246"/>
  <c r="D291"/>
  <c r="C484"/>
  <c r="C478" s="1"/>
  <c r="G22"/>
  <c r="C485"/>
  <c r="C479" s="1"/>
  <c r="J637"/>
  <c r="G246"/>
  <c r="F15"/>
  <c r="G703"/>
  <c r="G702" s="1"/>
  <c r="C639"/>
  <c r="C714"/>
  <c r="H231"/>
  <c r="D231"/>
  <c r="H75"/>
  <c r="H72" s="1"/>
  <c r="C717"/>
  <c r="C715"/>
  <c r="I483"/>
  <c r="I477" s="1"/>
  <c r="D52"/>
  <c r="J483"/>
  <c r="J477" s="1"/>
  <c r="C621"/>
  <c r="F637"/>
  <c r="H170"/>
  <c r="D170"/>
  <c r="C326"/>
  <c r="C321" s="1"/>
  <c r="J15"/>
  <c r="H15"/>
  <c r="J170"/>
  <c r="F170"/>
  <c r="I170"/>
  <c r="G15"/>
  <c r="D15"/>
  <c r="I15"/>
  <c r="E15"/>
  <c r="E75"/>
  <c r="E72" s="1"/>
  <c r="G637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6"/>
  <c r="I381" s="1"/>
  <c r="E386"/>
  <c r="C383"/>
  <c r="J386"/>
  <c r="J381" s="1"/>
  <c r="F386"/>
  <c r="G386"/>
  <c r="G381" s="1"/>
  <c r="H386"/>
  <c r="H381" s="1"/>
  <c r="D386"/>
  <c r="H378"/>
  <c r="D378"/>
  <c r="C377"/>
  <c r="F382"/>
  <c r="G25"/>
  <c r="H22"/>
  <c r="H12" s="1"/>
  <c r="D22"/>
  <c r="C449"/>
  <c r="G382"/>
  <c r="I22"/>
  <c r="I12" s="1"/>
  <c r="E22"/>
  <c r="E12" s="1"/>
  <c r="C513"/>
  <c r="G378"/>
  <c r="D382"/>
  <c r="E377"/>
  <c r="I25"/>
  <c r="E25"/>
  <c r="J22"/>
  <c r="J12" s="1"/>
  <c r="F22"/>
  <c r="E378"/>
  <c r="C406"/>
  <c r="J379"/>
  <c r="F378"/>
  <c r="C710"/>
  <c r="F141"/>
  <c r="C703"/>
  <c r="C702" s="1"/>
  <c r="C706"/>
  <c r="C411"/>
  <c r="C642"/>
  <c r="H483"/>
  <c r="H477" s="1"/>
  <c r="F483"/>
  <c r="F477" s="1"/>
  <c r="G483"/>
  <c r="G477" s="1"/>
  <c r="E483"/>
  <c r="E477" s="1"/>
  <c r="C391"/>
  <c r="C472"/>
  <c r="C468" s="1"/>
  <c r="E637"/>
  <c r="D591"/>
  <c r="D586" s="1"/>
  <c r="J699"/>
  <c r="J698" s="1"/>
  <c r="C368"/>
  <c r="C396"/>
  <c r="C35"/>
  <c r="C56"/>
  <c r="H591"/>
  <c r="H586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F349"/>
  <c r="D437"/>
  <c r="D433" s="1"/>
  <c r="I323"/>
  <c r="I318" s="1"/>
  <c r="G323"/>
  <c r="G318" s="1"/>
  <c r="E323"/>
  <c r="E318" s="1"/>
  <c r="J591"/>
  <c r="J586" s="1"/>
  <c r="F591"/>
  <c r="F586" s="1"/>
  <c r="C151"/>
  <c r="H323"/>
  <c r="H318" s="1"/>
  <c r="F323"/>
  <c r="F318" s="1"/>
  <c r="D323"/>
  <c r="D318" s="1"/>
  <c r="I591"/>
  <c r="I586" s="1"/>
  <c r="G591"/>
  <c r="G586" s="1"/>
  <c r="E591"/>
  <c r="E586" s="1"/>
  <c r="H147"/>
  <c r="D147"/>
  <c r="I28"/>
  <c r="J31"/>
  <c r="H31"/>
  <c r="H52"/>
  <c r="C145"/>
  <c r="C153"/>
  <c r="J147"/>
  <c r="F147"/>
  <c r="D439"/>
  <c r="H124"/>
  <c r="H123" s="1"/>
  <c r="I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H14" l="1"/>
  <c r="D14"/>
  <c r="E14"/>
  <c r="G28"/>
  <c r="I13"/>
  <c r="G23"/>
  <c r="G13" s="1"/>
  <c r="F32"/>
  <c r="I376"/>
  <c r="C22"/>
  <c r="C12" s="1"/>
  <c r="G376"/>
  <c r="H13"/>
  <c r="F699"/>
  <c r="F698" s="1"/>
  <c r="C246"/>
  <c r="H376"/>
  <c r="C441"/>
  <c r="C437" s="1"/>
  <c r="C433" s="1"/>
  <c r="H699"/>
  <c r="H698" s="1"/>
  <c r="J13"/>
  <c r="C291"/>
  <c r="I27"/>
  <c r="G12"/>
  <c r="G27"/>
  <c r="C25"/>
  <c r="D702"/>
  <c r="I699"/>
  <c r="I698" s="1"/>
  <c r="C353"/>
  <c r="C349" s="1"/>
  <c r="E699"/>
  <c r="E698" s="1"/>
  <c r="G699"/>
  <c r="G698" s="1"/>
  <c r="C435"/>
  <c r="C100"/>
  <c r="C231"/>
  <c r="C637"/>
  <c r="C483"/>
  <c r="C477" s="1"/>
  <c r="C124"/>
  <c r="C123" s="1"/>
  <c r="C52"/>
  <c r="J376"/>
  <c r="C141"/>
  <c r="C15"/>
  <c r="C170"/>
  <c r="C167"/>
  <c r="C165" s="1"/>
  <c r="C323"/>
  <c r="C318" s="1"/>
  <c r="J21"/>
  <c r="C91"/>
  <c r="I21"/>
  <c r="H21"/>
  <c r="D435"/>
  <c r="F381"/>
  <c r="F376" s="1"/>
  <c r="E381"/>
  <c r="E376" s="1"/>
  <c r="D381"/>
  <c r="D376" s="1"/>
  <c r="C386"/>
  <c r="D12"/>
  <c r="D377"/>
  <c r="F377"/>
  <c r="F12"/>
  <c r="C49"/>
  <c r="C699"/>
  <c r="C698" s="1"/>
  <c r="J27"/>
  <c r="H27"/>
  <c r="C378"/>
  <c r="C147"/>
  <c r="C591"/>
  <c r="C586" s="1"/>
  <c r="G439"/>
  <c r="G14" s="1"/>
  <c r="G437"/>
  <c r="G433" s="1"/>
  <c r="F437"/>
  <c r="F433" s="1"/>
  <c r="J439"/>
  <c r="J14" s="1"/>
  <c r="J441"/>
  <c r="J437" s="1"/>
  <c r="J433" s="1"/>
  <c r="E439"/>
  <c r="E437"/>
  <c r="E433" s="1"/>
  <c r="I439"/>
  <c r="I14" s="1"/>
  <c r="I441"/>
  <c r="I437" s="1"/>
  <c r="I433" s="1"/>
  <c r="H439"/>
  <c r="H437"/>
  <c r="H433" s="1"/>
  <c r="G21" l="1"/>
  <c r="E32"/>
  <c r="F23"/>
  <c r="F21" s="1"/>
  <c r="F31"/>
  <c r="F28"/>
  <c r="F27" s="1"/>
  <c r="H11"/>
  <c r="I11"/>
  <c r="J11"/>
  <c r="G11"/>
  <c r="C14"/>
  <c r="C381"/>
  <c r="C376" s="1"/>
  <c r="I435"/>
  <c r="J435"/>
  <c r="G435"/>
  <c r="H435"/>
  <c r="E435"/>
  <c r="F435"/>
  <c r="F13" l="1"/>
  <c r="C40"/>
  <c r="D32"/>
  <c r="E23"/>
  <c r="E28"/>
  <c r="E27" s="1"/>
  <c r="E31"/>
  <c r="F11"/>
  <c r="C16"/>
  <c r="C379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<sst xmlns="http://schemas.openxmlformats.org/spreadsheetml/2006/main" count="962" uniqueCount="284">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</sst>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tabSelected="1" workbookViewId="0">
      <selection activeCell="H11" sqref="H11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78" t="s">
        <v>244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76.5" customHeight="1">
      <c r="A8" s="21" t="s">
        <v>92</v>
      </c>
      <c r="B8" s="5" t="s">
        <v>91</v>
      </c>
      <c r="C8" s="88" t="s">
        <v>198</v>
      </c>
      <c r="D8" s="89"/>
      <c r="E8" s="89"/>
      <c r="F8" s="89"/>
      <c r="G8" s="89"/>
      <c r="H8" s="89"/>
      <c r="I8" s="89"/>
      <c r="J8" s="90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2212262131.8899999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436426026.92000002</v>
      </c>
      <c r="H11" s="25">
        <f t="shared" si="0"/>
        <v>240258305.19</v>
      </c>
      <c r="I11" s="25">
        <f t="shared" si="0"/>
        <v>159228500</v>
      </c>
      <c r="J11" s="25">
        <f t="shared" si="0"/>
        <v>159254500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258824345.81999999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17143695.469999999</v>
      </c>
      <c r="I12" s="25">
        <f t="shared" si="1"/>
        <v>14633800</v>
      </c>
      <c r="J12" s="25">
        <f t="shared" si="1"/>
        <v>14638800</v>
      </c>
      <c r="K12" s="13"/>
    </row>
    <row r="13" spans="1:11">
      <c r="A13" s="1">
        <v>3</v>
      </c>
      <c r="B13" s="3" t="s">
        <v>2</v>
      </c>
      <c r="C13" s="25">
        <f>C18+C23</f>
        <v>1098802941.53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80648426.969999999</v>
      </c>
      <c r="I13" s="25">
        <f t="shared" si="2"/>
        <v>77439300</v>
      </c>
      <c r="J13" s="25">
        <f t="shared" si="2"/>
        <v>77460300</v>
      </c>
      <c r="K13" s="13"/>
    </row>
    <row r="14" spans="1:11">
      <c r="A14" s="1">
        <v>4</v>
      </c>
      <c r="B14" s="3" t="s">
        <v>3</v>
      </c>
      <c r="C14" s="25">
        <f>C19+C24</f>
        <v>845884644.53999996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145817890.19999999</v>
      </c>
      <c r="H14" s="25">
        <f t="shared" si="3"/>
        <v>142466182.75</v>
      </c>
      <c r="I14" s="25">
        <f t="shared" si="3"/>
        <v>67155400</v>
      </c>
      <c r="J14" s="25">
        <f t="shared" si="3"/>
        <v>67155400</v>
      </c>
      <c r="K14" s="13"/>
    </row>
    <row r="15" spans="1:11">
      <c r="A15" s="1">
        <v>5</v>
      </c>
      <c r="B15" s="3" t="s">
        <v>4</v>
      </c>
      <c r="C15" s="25">
        <f t="shared" ref="C15:J15" si="4">C145+C292+C481+C589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1094511015.5799999</v>
      </c>
      <c r="D16" s="25">
        <f t="shared" ref="D16:J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280247148.61000001</v>
      </c>
      <c r="H16" s="25">
        <f t="shared" si="5"/>
        <v>38159714.809999995</v>
      </c>
      <c r="I16" s="25">
        <f t="shared" si="5"/>
        <v>3575500</v>
      </c>
      <c r="J16" s="25">
        <f t="shared" si="5"/>
        <v>3575500</v>
      </c>
      <c r="K16" s="13"/>
    </row>
    <row r="17" spans="1:11">
      <c r="A17" s="1">
        <v>7</v>
      </c>
      <c r="B17" s="3" t="s">
        <v>1</v>
      </c>
      <c r="C17" s="25">
        <f t="shared" ref="C17:J17" si="6">C382+C725</f>
        <v>131680645.81999999</v>
      </c>
      <c r="D17" s="25">
        <f t="shared" si="6"/>
        <v>0</v>
      </c>
      <c r="E17" s="25">
        <f t="shared" si="6"/>
        <v>22619727.09</v>
      </c>
      <c r="F17" s="25">
        <f t="shared" si="6"/>
        <v>64246808.25</v>
      </c>
      <c r="G17" s="25">
        <f t="shared" si="6"/>
        <v>42180015.009999998</v>
      </c>
      <c r="H17" s="25">
        <f t="shared" si="6"/>
        <v>2634095.4700000002</v>
      </c>
      <c r="I17" s="25">
        <f t="shared" si="6"/>
        <v>0</v>
      </c>
      <c r="J17" s="25">
        <f t="shared" si="6"/>
        <v>0</v>
      </c>
      <c r="K17" s="13"/>
    </row>
    <row r="18" spans="1:11">
      <c r="A18" s="1">
        <v>8</v>
      </c>
      <c r="B18" s="3" t="s">
        <v>2</v>
      </c>
      <c r="C18" s="25">
        <f>C383+C434+C703+C726+C758</f>
        <v>572752449.26999998</v>
      </c>
      <c r="D18" s="25">
        <f t="shared" ref="D18:J18" si="7">D383+D434+D703+D726+D758</f>
        <v>164753557.94999999</v>
      </c>
      <c r="E18" s="25">
        <f t="shared" si="7"/>
        <v>116093018.33</v>
      </c>
      <c r="F18" s="25">
        <f t="shared" si="7"/>
        <v>136968405.31</v>
      </c>
      <c r="G18" s="25">
        <f t="shared" si="7"/>
        <v>152159000.71000001</v>
      </c>
      <c r="H18" s="25">
        <f t="shared" si="7"/>
        <v>2778466.97</v>
      </c>
      <c r="I18" s="25">
        <f t="shared" si="7"/>
        <v>0</v>
      </c>
      <c r="J18" s="25">
        <f t="shared" si="7"/>
        <v>0</v>
      </c>
      <c r="K18" s="13"/>
    </row>
    <row r="19" spans="1:11">
      <c r="A19" s="1">
        <v>9</v>
      </c>
      <c r="B19" s="3" t="s">
        <v>3</v>
      </c>
      <c r="C19" s="25">
        <f>C384+C439+C751+C727+C239</f>
        <v>390077920.49000001</v>
      </c>
      <c r="D19" s="25">
        <f t="shared" ref="D19:J19" si="8">D384+D439+D751+D727+D239</f>
        <v>77062503.210000008</v>
      </c>
      <c r="E19" s="25">
        <f t="shared" si="8"/>
        <v>81365899.939999998</v>
      </c>
      <c r="F19" s="25">
        <f t="shared" si="8"/>
        <v>105843232.08</v>
      </c>
      <c r="G19" s="25">
        <f t="shared" si="8"/>
        <v>85908132.889999986</v>
      </c>
      <c r="H19" s="25">
        <f t="shared" si="8"/>
        <v>32747152.369999997</v>
      </c>
      <c r="I19" s="25">
        <f t="shared" si="8"/>
        <v>3575500</v>
      </c>
      <c r="J19" s="25">
        <f t="shared" si="8"/>
        <v>3575500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1117751116.3099999</v>
      </c>
      <c r="D21" s="25">
        <f t="shared" ref="D21:J21" si="9">D22+D23+D24+D25</f>
        <v>147625607.82999998</v>
      </c>
      <c r="E21" s="25">
        <f t="shared" si="9"/>
        <v>149110455.25999999</v>
      </c>
      <c r="F21" s="25">
        <f t="shared" si="9"/>
        <v>151405584.53</v>
      </c>
      <c r="G21" s="25">
        <f t="shared" si="9"/>
        <v>156178878.31</v>
      </c>
      <c r="H21" s="25">
        <f t="shared" si="9"/>
        <v>202098590.38</v>
      </c>
      <c r="I21" s="25">
        <f t="shared" si="9"/>
        <v>155653000</v>
      </c>
      <c r="J21" s="25">
        <f t="shared" si="9"/>
        <v>155679000</v>
      </c>
      <c r="K21" s="13"/>
    </row>
    <row r="22" spans="1:11">
      <c r="A22" s="1">
        <v>12</v>
      </c>
      <c r="B22" s="3" t="s">
        <v>1</v>
      </c>
      <c r="C22" s="25">
        <f t="shared" ref="C22:J22" si="10">C478+C638</f>
        <v>127143700</v>
      </c>
      <c r="D22" s="25">
        <f t="shared" si="10"/>
        <v>18592000</v>
      </c>
      <c r="E22" s="25">
        <f t="shared" si="10"/>
        <v>21049000</v>
      </c>
      <c r="F22" s="25">
        <f t="shared" si="10"/>
        <v>25822800</v>
      </c>
      <c r="G22" s="25">
        <f t="shared" si="10"/>
        <v>17897700</v>
      </c>
      <c r="H22" s="25">
        <f t="shared" si="10"/>
        <v>14509600</v>
      </c>
      <c r="I22" s="25">
        <f t="shared" si="10"/>
        <v>14633800</v>
      </c>
      <c r="J22" s="25">
        <f t="shared" si="10"/>
        <v>14638800</v>
      </c>
      <c r="K22" s="13"/>
    </row>
    <row r="23" spans="1:11">
      <c r="A23" s="1">
        <v>13</v>
      </c>
      <c r="B23" s="3" t="s">
        <v>2</v>
      </c>
      <c r="C23" s="25">
        <f>D23+E23+F23+G23+H23+I23+J23</f>
        <v>526050492.25999999</v>
      </c>
      <c r="D23" s="25">
        <f>D32+D53+D325+D354+D485+D592+D639+D216</f>
        <v>67223597.129999995</v>
      </c>
      <c r="E23" s="25">
        <f>E32+E53+E325+E354+E485+E592+E639+E216+E172</f>
        <v>72064962.129999995</v>
      </c>
      <c r="F23" s="25">
        <f>F32+F53+F149+F172+F248+F296+F325+F354+F470+F485+F592+F639</f>
        <v>75620952</v>
      </c>
      <c r="G23" s="25">
        <f>G32+G53+G325+G354+G485+G592+G639+G216+G296</f>
        <v>78371421</v>
      </c>
      <c r="H23" s="25">
        <f>H32+H53+H325+H354+H485+H592+H639+H216+H296+H758</f>
        <v>77869960</v>
      </c>
      <c r="I23" s="25">
        <f>I32+I53+I325+I354+I485+I592+I639+I216+I296</f>
        <v>77439300</v>
      </c>
      <c r="J23" s="25">
        <f>J32+J53+J325+J354+J485+J592+J639+J216+J296</f>
        <v>77460300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455806724.05000001</v>
      </c>
      <c r="D24" s="25">
        <f>D33+D54+D76+D94+D103+D127+D150+D173+D249+D297+D326+D355+D471+D486+D593+D640+D715</f>
        <v>53084810.700000003</v>
      </c>
      <c r="E24" s="25">
        <f>E33+E54+E76+E94+E103+E127+E150+E173+E249+E297+E326+E355+E471+E486+E593+E640+E715</f>
        <v>55971493.130000003</v>
      </c>
      <c r="F24" s="25">
        <f>F33+F54+F76+F94+F103+F127+F150+F173+F249+F297+F326+F355+F471+F486+F593+F640+F715</f>
        <v>49961832.529999994</v>
      </c>
      <c r="G24" s="25">
        <f>G33+G54+G76+G94+G103+G127+G150+G173+G249+G297+G326+G355+G471+G486+G593+G640+G715</f>
        <v>59909757.309999995</v>
      </c>
      <c r="H24" s="25">
        <f>H33+H54+H76+H94+H103+H127+H150+H173+H249+H297+H326+H355+H471+H486+H593+H640+H715+H762</f>
        <v>109719030.38</v>
      </c>
      <c r="I24" s="25">
        <f t="shared" ref="I24:J24" si="11">I33+I54+I76+I94+I103+I127+I150+I173+I249+I297+I326+I355+I471+I486+I593+I640+I715+I762</f>
        <v>63579900</v>
      </c>
      <c r="J24" s="25">
        <f t="shared" si="11"/>
        <v>63579900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2">C151+C292+C487+C589</f>
        <v>8750200</v>
      </c>
      <c r="D25" s="25">
        <f t="shared" si="12"/>
        <v>8725200</v>
      </c>
      <c r="E25" s="25">
        <f t="shared" si="12"/>
        <v>25000</v>
      </c>
      <c r="F25" s="25">
        <f t="shared" si="12"/>
        <v>0</v>
      </c>
      <c r="G25" s="25">
        <f t="shared" si="12"/>
        <v>0</v>
      </c>
      <c r="H25" s="25">
        <f t="shared" si="12"/>
        <v>0</v>
      </c>
      <c r="I25" s="25">
        <f t="shared" si="12"/>
        <v>0</v>
      </c>
      <c r="J25" s="25">
        <f t="shared" si="12"/>
        <v>0</v>
      </c>
      <c r="K25" s="13"/>
    </row>
    <row r="26" spans="1:11" ht="19.5" customHeight="1">
      <c r="A26" s="1">
        <v>16</v>
      </c>
      <c r="B26" s="77" t="s">
        <v>194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1:11" ht="28.5" customHeight="1">
      <c r="A27" s="1">
        <v>17</v>
      </c>
      <c r="B27" s="28" t="s">
        <v>117</v>
      </c>
      <c r="C27" s="25">
        <f>C28+C29</f>
        <v>2167658.2999999998</v>
      </c>
      <c r="D27" s="25">
        <f t="shared" ref="D27:J27" si="13">D28+D29</f>
        <v>287200</v>
      </c>
      <c r="E27" s="25">
        <f t="shared" si="13"/>
        <v>280458.3</v>
      </c>
      <c r="F27" s="25">
        <f t="shared" si="13"/>
        <v>0</v>
      </c>
      <c r="G27" s="25">
        <f t="shared" si="13"/>
        <v>400000</v>
      </c>
      <c r="H27" s="25">
        <f t="shared" si="13"/>
        <v>400000</v>
      </c>
      <c r="I27" s="25">
        <f t="shared" si="13"/>
        <v>400000</v>
      </c>
      <c r="J27" s="25">
        <f t="shared" si="13"/>
        <v>400000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4">D32</f>
        <v>160200</v>
      </c>
      <c r="E28" s="25">
        <f t="shared" si="14"/>
        <v>110465</v>
      </c>
      <c r="F28" s="25">
        <f t="shared" si="14"/>
        <v>0</v>
      </c>
      <c r="G28" s="25">
        <f t="shared" si="14"/>
        <v>0</v>
      </c>
      <c r="H28" s="25">
        <f t="shared" si="14"/>
        <v>0</v>
      </c>
      <c r="I28" s="25">
        <f t="shared" si="14"/>
        <v>0</v>
      </c>
      <c r="J28" s="25">
        <f t="shared" si="14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1896993.3</v>
      </c>
      <c r="D29" s="25">
        <f t="shared" ref="D29:J29" si="15">D33</f>
        <v>127000</v>
      </c>
      <c r="E29" s="25">
        <f t="shared" si="15"/>
        <v>169993.3</v>
      </c>
      <c r="F29" s="25">
        <f t="shared" si="15"/>
        <v>0</v>
      </c>
      <c r="G29" s="25">
        <f t="shared" si="15"/>
        <v>400000</v>
      </c>
      <c r="H29" s="25">
        <f t="shared" si="15"/>
        <v>400000</v>
      </c>
      <c r="I29" s="25">
        <f t="shared" si="15"/>
        <v>400000</v>
      </c>
      <c r="J29" s="25">
        <f t="shared" si="15"/>
        <v>400000</v>
      </c>
      <c r="K29" s="26" t="s">
        <v>7</v>
      </c>
    </row>
    <row r="30" spans="1:11" ht="15.75" customHeight="1">
      <c r="A30" s="1">
        <v>20</v>
      </c>
      <c r="B30" s="85" t="s">
        <v>9</v>
      </c>
      <c r="C30" s="86"/>
      <c r="D30" s="86"/>
      <c r="E30" s="86"/>
      <c r="F30" s="86"/>
      <c r="G30" s="86"/>
      <c r="H30" s="86"/>
      <c r="I30" s="86"/>
      <c r="J30" s="86"/>
      <c r="K30" s="87"/>
    </row>
    <row r="31" spans="1:11" ht="30.75" customHeight="1">
      <c r="A31" s="1">
        <v>21</v>
      </c>
      <c r="B31" s="7" t="s">
        <v>218</v>
      </c>
      <c r="C31" s="25">
        <f>C32+C33</f>
        <v>2167658.2999999998</v>
      </c>
      <c r="D31" s="25">
        <f t="shared" ref="D31:J31" si="16">D32+D33</f>
        <v>287200</v>
      </c>
      <c r="E31" s="25">
        <f t="shared" si="16"/>
        <v>280458.3</v>
      </c>
      <c r="F31" s="25">
        <f t="shared" si="16"/>
        <v>0</v>
      </c>
      <c r="G31" s="25">
        <f t="shared" si="16"/>
        <v>400000</v>
      </c>
      <c r="H31" s="25">
        <f t="shared" si="16"/>
        <v>400000</v>
      </c>
      <c r="I31" s="25">
        <f t="shared" si="16"/>
        <v>400000</v>
      </c>
      <c r="J31" s="25">
        <f t="shared" si="16"/>
        <v>400000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7">D36+D40</f>
        <v>160200</v>
      </c>
      <c r="E32" s="25">
        <f t="shared" si="17"/>
        <v>110465</v>
      </c>
      <c r="F32" s="25">
        <f t="shared" si="17"/>
        <v>0</v>
      </c>
      <c r="G32" s="25">
        <f t="shared" si="17"/>
        <v>0</v>
      </c>
      <c r="H32" s="25">
        <f t="shared" si="17"/>
        <v>0</v>
      </c>
      <c r="I32" s="25">
        <f t="shared" si="17"/>
        <v>0</v>
      </c>
      <c r="J32" s="25">
        <f t="shared" si="17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1896993.3</v>
      </c>
      <c r="D33" s="25">
        <f t="shared" ref="D33:J33" si="18">D37+D41+D44+D47</f>
        <v>127000</v>
      </c>
      <c r="E33" s="25">
        <f t="shared" si="18"/>
        <v>169993.3</v>
      </c>
      <c r="F33" s="25">
        <f t="shared" si="18"/>
        <v>0</v>
      </c>
      <c r="G33" s="25">
        <f t="shared" si="18"/>
        <v>400000</v>
      </c>
      <c r="H33" s="25">
        <f t="shared" si="18"/>
        <v>400000</v>
      </c>
      <c r="I33" s="25">
        <f t="shared" si="18"/>
        <v>400000</v>
      </c>
      <c r="J33" s="25">
        <f t="shared" si="18"/>
        <v>400000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19">D36+D37</f>
        <v>112500</v>
      </c>
      <c r="E35" s="25">
        <f t="shared" si="19"/>
        <v>76950</v>
      </c>
      <c r="F35" s="25">
        <f t="shared" si="19"/>
        <v>0</v>
      </c>
      <c r="G35" s="25">
        <f t="shared" si="19"/>
        <v>0</v>
      </c>
      <c r="H35" s="25">
        <f t="shared" si="19"/>
        <v>0</v>
      </c>
      <c r="I35" s="25">
        <f t="shared" si="19"/>
        <v>0</v>
      </c>
      <c r="J35" s="25">
        <f t="shared" si="19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20">SUM(D40:D41)</f>
        <v>124700</v>
      </c>
      <c r="E39" s="25">
        <f t="shared" si="20"/>
        <v>162600</v>
      </c>
      <c r="F39" s="25">
        <f t="shared" si="20"/>
        <v>0</v>
      </c>
      <c r="G39" s="25">
        <f t="shared" si="20"/>
        <v>0</v>
      </c>
      <c r="H39" s="25">
        <f t="shared" si="20"/>
        <v>0</v>
      </c>
      <c r="I39" s="25">
        <f t="shared" si="20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1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1640908.3</v>
      </c>
      <c r="D46" s="25">
        <f t="shared" ref="D46:J46" si="22">D47</f>
        <v>0</v>
      </c>
      <c r="E46" s="25">
        <f t="shared" si="22"/>
        <v>40908.300000000003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400000</v>
      </c>
      <c r="K46" s="26"/>
    </row>
    <row r="47" spans="1:11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>
      <c r="A48" s="1">
        <v>38</v>
      </c>
      <c r="B48" s="77" t="s">
        <v>195</v>
      </c>
      <c r="C48" s="81"/>
      <c r="D48" s="81"/>
      <c r="E48" s="81"/>
      <c r="F48" s="81"/>
      <c r="G48" s="81"/>
      <c r="H48" s="81"/>
      <c r="I48" s="81"/>
      <c r="J48" s="81"/>
      <c r="K48" s="81"/>
    </row>
    <row r="49" spans="1:11" ht="28.5">
      <c r="A49" s="1">
        <v>39</v>
      </c>
      <c r="B49" s="28" t="s">
        <v>158</v>
      </c>
      <c r="C49" s="25">
        <f>C50+C51</f>
        <v>6026974.8700000001</v>
      </c>
      <c r="D49" s="25">
        <f t="shared" ref="D49:J49" si="23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82968.17</v>
      </c>
      <c r="I49" s="25">
        <f t="shared" si="23"/>
        <v>1500000</v>
      </c>
      <c r="J49" s="25">
        <f t="shared" si="23"/>
        <v>1500000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4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>
      <c r="A51" s="1">
        <v>41</v>
      </c>
      <c r="B51" s="7" t="s">
        <v>11</v>
      </c>
      <c r="C51" s="25">
        <f>C54</f>
        <v>4587674.87</v>
      </c>
      <c r="D51" s="25">
        <f t="shared" ref="D51:J51" si="25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82968.17</v>
      </c>
      <c r="I51" s="25">
        <f t="shared" si="25"/>
        <v>1500000</v>
      </c>
      <c r="J51" s="25">
        <f t="shared" si="25"/>
        <v>1500000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6026974.8700000001</v>
      </c>
      <c r="D52" s="25">
        <f t="shared" ref="D52:J52" si="26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82968.17</v>
      </c>
      <c r="I52" s="25">
        <f t="shared" si="26"/>
        <v>1500000</v>
      </c>
      <c r="J52" s="25">
        <f t="shared" si="26"/>
        <v>1500000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7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4587674.87</v>
      </c>
      <c r="D54" s="25">
        <f t="shared" ref="D54:J54" si="28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82968.17</v>
      </c>
      <c r="I54" s="25">
        <f t="shared" si="28"/>
        <v>1500000</v>
      </c>
      <c r="J54" s="25">
        <f t="shared" si="28"/>
        <v>1500000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136000</v>
      </c>
      <c r="D56" s="25">
        <f t="shared" ref="D56:J56" si="29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5724518.1699999999</v>
      </c>
      <c r="D60" s="25">
        <f t="shared" ref="D60:J60" si="3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82968.17</v>
      </c>
      <c r="I60" s="25">
        <f t="shared" si="30"/>
        <v>1500000</v>
      </c>
      <c r="J60" s="25">
        <f t="shared" si="30"/>
        <v>1500000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4371218.17</v>
      </c>
      <c r="D62" s="25">
        <v>650000</v>
      </c>
      <c r="E62" s="25">
        <v>638250</v>
      </c>
      <c r="F62" s="25">
        <v>0</v>
      </c>
      <c r="G62" s="25">
        <v>0</v>
      </c>
      <c r="H62" s="25">
        <v>82968.17</v>
      </c>
      <c r="I62" s="25">
        <v>1500000</v>
      </c>
      <c r="J62" s="25">
        <v>1500000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86456.7</v>
      </c>
      <c r="D64" s="25">
        <f t="shared" ref="D64:J64" si="31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80000</v>
      </c>
      <c r="D68" s="25">
        <f t="shared" ref="D68:J68" si="32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>
      <c r="A71" s="1">
        <v>61</v>
      </c>
      <c r="B71" s="77" t="s">
        <v>196</v>
      </c>
      <c r="C71" s="81"/>
      <c r="D71" s="81"/>
      <c r="E71" s="81"/>
      <c r="F71" s="81"/>
      <c r="G71" s="81"/>
      <c r="H71" s="81"/>
      <c r="I71" s="81"/>
      <c r="J71" s="81"/>
      <c r="K71" s="81"/>
    </row>
    <row r="72" spans="1:11" ht="32.25" customHeight="1">
      <c r="A72" s="1">
        <v>62</v>
      </c>
      <c r="B72" s="28" t="s">
        <v>220</v>
      </c>
      <c r="C72" s="25">
        <f>C75</f>
        <v>7252900</v>
      </c>
      <c r="D72" s="25">
        <f t="shared" ref="D72:J72" si="33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792400</v>
      </c>
      <c r="H72" s="25">
        <f t="shared" si="33"/>
        <v>1024300</v>
      </c>
      <c r="I72" s="25">
        <f t="shared" si="33"/>
        <v>1224300</v>
      </c>
      <c r="J72" s="25">
        <f t="shared" si="33"/>
        <v>1224300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7252900</v>
      </c>
      <c r="D73" s="25">
        <f t="shared" ref="D73:J73" si="34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792400</v>
      </c>
      <c r="H73" s="25">
        <f t="shared" si="34"/>
        <v>1024300</v>
      </c>
      <c r="I73" s="25">
        <f t="shared" si="34"/>
        <v>1224300</v>
      </c>
      <c r="J73" s="25">
        <f t="shared" si="34"/>
        <v>1224300</v>
      </c>
      <c r="K73" s="33" t="s">
        <v>14</v>
      </c>
    </row>
    <row r="74" spans="1:11">
      <c r="A74" s="1">
        <v>64</v>
      </c>
      <c r="B74" s="77" t="s">
        <v>12</v>
      </c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31.5" customHeight="1">
      <c r="A75" s="1">
        <v>65</v>
      </c>
      <c r="B75" s="7" t="s">
        <v>183</v>
      </c>
      <c r="C75" s="25">
        <f>C78+C81+C84+C87</f>
        <v>7252900</v>
      </c>
      <c r="D75" s="25">
        <f t="shared" ref="D75:J75" si="3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792400</v>
      </c>
      <c r="H75" s="25">
        <f t="shared" si="35"/>
        <v>1024300</v>
      </c>
      <c r="I75" s="25">
        <f t="shared" si="35"/>
        <v>1224300</v>
      </c>
      <c r="J75" s="25">
        <f t="shared" si="35"/>
        <v>1224300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7252900</v>
      </c>
      <c r="D76" s="25">
        <f t="shared" ref="D76:J76" si="3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792400</v>
      </c>
      <c r="H76" s="25">
        <f t="shared" si="36"/>
        <v>1024300</v>
      </c>
      <c r="I76" s="25">
        <f t="shared" si="36"/>
        <v>1224300</v>
      </c>
      <c r="J76" s="25">
        <f t="shared" si="36"/>
        <v>1224300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6099913.5600000005</v>
      </c>
      <c r="D78" s="25">
        <f t="shared" ref="D78:J78" si="37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897403.56</v>
      </c>
      <c r="I78" s="25">
        <f t="shared" si="37"/>
        <v>1170000</v>
      </c>
      <c r="J78" s="25">
        <f t="shared" si="37"/>
        <v>1170000</v>
      </c>
      <c r="K78" s="33"/>
    </row>
    <row r="79" spans="1:11">
      <c r="A79" s="1">
        <v>69</v>
      </c>
      <c r="B79" s="7" t="s">
        <v>3</v>
      </c>
      <c r="C79" s="25">
        <f>SUM(D79:J79)</f>
        <v>6099913.5600000005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897403.56</v>
      </c>
      <c r="I79" s="25">
        <v>1170000</v>
      </c>
      <c r="J79" s="25">
        <v>1170000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322300</v>
      </c>
      <c r="D81" s="25">
        <f t="shared" ref="D81:J81" si="38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0</v>
      </c>
      <c r="K81" s="33"/>
    </row>
    <row r="82" spans="1:12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830686.44</v>
      </c>
      <c r="D84" s="25">
        <f t="shared" ref="D84:J84" si="39">D85</f>
        <v>160000</v>
      </c>
      <c r="E84" s="25">
        <v>220000</v>
      </c>
      <c r="F84" s="25">
        <f t="shared" si="39"/>
        <v>119990</v>
      </c>
      <c r="G84" s="25">
        <f t="shared" si="39"/>
        <v>95200</v>
      </c>
      <c r="H84" s="25">
        <f t="shared" si="39"/>
        <v>126896.44</v>
      </c>
      <c r="I84" s="25">
        <f t="shared" si="39"/>
        <v>54300</v>
      </c>
      <c r="J84" s="25">
        <f t="shared" si="39"/>
        <v>54300</v>
      </c>
      <c r="K84" s="33"/>
    </row>
    <row r="85" spans="1:12">
      <c r="A85" s="1">
        <v>75</v>
      </c>
      <c r="B85" s="7" t="s">
        <v>3</v>
      </c>
      <c r="C85" s="25">
        <f>SUM(D85:J85)</f>
        <v>830686.44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126896.44</v>
      </c>
      <c r="I85" s="25">
        <v>54300</v>
      </c>
      <c r="J85" s="25">
        <v>54300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0</v>
      </c>
      <c r="D87" s="25">
        <f t="shared" ref="D87:J87" si="40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0</v>
      </c>
      <c r="K87" s="29"/>
    </row>
    <row r="88" spans="1:12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>
      <c r="A89" s="1">
        <v>79</v>
      </c>
      <c r="B89" s="77" t="s">
        <v>197</v>
      </c>
      <c r="C89" s="81"/>
      <c r="D89" s="81"/>
      <c r="E89" s="81"/>
      <c r="F89" s="81"/>
      <c r="G89" s="81"/>
      <c r="H89" s="81"/>
      <c r="I89" s="81"/>
      <c r="J89" s="81"/>
      <c r="K89" s="81"/>
      <c r="L89" s="9"/>
    </row>
    <row r="90" spans="1:12" ht="32.25" customHeight="1">
      <c r="A90" s="1">
        <v>80</v>
      </c>
      <c r="B90" s="34" t="s">
        <v>160</v>
      </c>
      <c r="C90" s="25">
        <f>C93</f>
        <v>2048734.7000000002</v>
      </c>
      <c r="D90" s="25">
        <f t="shared" ref="D90:J90" si="41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276200</v>
      </c>
      <c r="I90" s="25">
        <f t="shared" si="41"/>
        <v>347567.35</v>
      </c>
      <c r="J90" s="25">
        <f t="shared" si="41"/>
        <v>347567.35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2048734.7000000002</v>
      </c>
      <c r="D91" s="25">
        <f t="shared" ref="D91:J91" si="42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276200</v>
      </c>
      <c r="I91" s="25">
        <f t="shared" si="42"/>
        <v>347567.35</v>
      </c>
      <c r="J91" s="25">
        <f t="shared" si="42"/>
        <v>347567.35</v>
      </c>
      <c r="K91" s="35" t="s">
        <v>13</v>
      </c>
    </row>
    <row r="92" spans="1:12">
      <c r="A92" s="1">
        <v>82</v>
      </c>
      <c r="B92" s="82" t="s">
        <v>12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2" ht="30" customHeight="1">
      <c r="A93" s="1">
        <v>83</v>
      </c>
      <c r="B93" s="36" t="s">
        <v>106</v>
      </c>
      <c r="C93" s="25">
        <f>C94</f>
        <v>2048734.7000000002</v>
      </c>
      <c r="D93" s="25">
        <f t="shared" ref="D93:J93" si="4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276200</v>
      </c>
      <c r="I93" s="25">
        <f t="shared" si="43"/>
        <v>347567.35</v>
      </c>
      <c r="J93" s="25">
        <f t="shared" si="43"/>
        <v>347567.35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2048734.7000000002</v>
      </c>
      <c r="D94" s="25">
        <f t="shared" ref="D94:J94" si="4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276200</v>
      </c>
      <c r="I94" s="25">
        <f t="shared" si="44"/>
        <v>347567.35</v>
      </c>
      <c r="J94" s="25">
        <f t="shared" si="44"/>
        <v>347567.35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2048734.7000000002</v>
      </c>
      <c r="D96" s="25">
        <f t="shared" ref="D96:J96" si="45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276200</v>
      </c>
      <c r="I96" s="25">
        <f t="shared" si="45"/>
        <v>347567.35</v>
      </c>
      <c r="J96" s="25">
        <f t="shared" si="45"/>
        <v>347567.35</v>
      </c>
      <c r="K96" s="35"/>
    </row>
    <row r="97" spans="1:11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>
      <c r="A98" s="1">
        <v>88</v>
      </c>
      <c r="B98" s="82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>
      <c r="A99" s="1">
        <v>89</v>
      </c>
      <c r="B99" s="34" t="s">
        <v>179</v>
      </c>
      <c r="C99" s="25">
        <f>C102</f>
        <v>4934079.66</v>
      </c>
      <c r="D99" s="25">
        <f t="shared" ref="D99:J99" si="46">D102</f>
        <v>681900</v>
      </c>
      <c r="E99" s="25">
        <f t="shared" si="46"/>
        <v>513100</v>
      </c>
      <c r="F99" s="25">
        <f t="shared" si="46"/>
        <v>318142.71999999997</v>
      </c>
      <c r="G99" s="25">
        <f t="shared" si="46"/>
        <v>327000</v>
      </c>
      <c r="H99" s="25">
        <f t="shared" si="46"/>
        <v>1503136.94</v>
      </c>
      <c r="I99" s="25">
        <f t="shared" si="46"/>
        <v>795400</v>
      </c>
      <c r="J99" s="25">
        <f t="shared" si="46"/>
        <v>795400</v>
      </c>
      <c r="K99" s="35"/>
    </row>
    <row r="100" spans="1:11">
      <c r="A100" s="1">
        <v>90</v>
      </c>
      <c r="B100" s="36" t="s">
        <v>11</v>
      </c>
      <c r="C100" s="25">
        <f>C103</f>
        <v>4934079.66</v>
      </c>
      <c r="D100" s="25">
        <f t="shared" ref="D100:J100" si="47">D103</f>
        <v>681900</v>
      </c>
      <c r="E100" s="25">
        <f t="shared" si="47"/>
        <v>513100</v>
      </c>
      <c r="F100" s="25">
        <f t="shared" si="47"/>
        <v>318142.71999999997</v>
      </c>
      <c r="G100" s="25">
        <f t="shared" si="47"/>
        <v>327000</v>
      </c>
      <c r="H100" s="25">
        <f t="shared" si="47"/>
        <v>1503136.94</v>
      </c>
      <c r="I100" s="25">
        <f t="shared" si="47"/>
        <v>795400</v>
      </c>
      <c r="J100" s="25">
        <f t="shared" si="47"/>
        <v>795400</v>
      </c>
      <c r="K100" s="35"/>
    </row>
    <row r="101" spans="1:11">
      <c r="A101" s="1">
        <v>91</v>
      </c>
      <c r="B101" s="82" t="s">
        <v>12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33.75" customHeight="1">
      <c r="A102" s="1">
        <v>92</v>
      </c>
      <c r="B102" s="36" t="s">
        <v>161</v>
      </c>
      <c r="C102" s="25">
        <f>C103</f>
        <v>4934079.66</v>
      </c>
      <c r="D102" s="25">
        <f t="shared" ref="D102:J102" si="48">D103</f>
        <v>681900</v>
      </c>
      <c r="E102" s="25">
        <f t="shared" si="48"/>
        <v>513100</v>
      </c>
      <c r="F102" s="25">
        <f t="shared" si="48"/>
        <v>318142.71999999997</v>
      </c>
      <c r="G102" s="25">
        <f t="shared" si="48"/>
        <v>327000</v>
      </c>
      <c r="H102" s="25">
        <f t="shared" si="48"/>
        <v>1503136.94</v>
      </c>
      <c r="I102" s="25">
        <f t="shared" si="48"/>
        <v>795400</v>
      </c>
      <c r="J102" s="25">
        <f t="shared" si="48"/>
        <v>795400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4934079.66</v>
      </c>
      <c r="D103" s="25">
        <f t="shared" ref="D103:J103" si="49">D106+D109+D112+D115+D118+D121</f>
        <v>681900</v>
      </c>
      <c r="E103" s="25">
        <f t="shared" si="49"/>
        <v>513100</v>
      </c>
      <c r="F103" s="25">
        <f t="shared" si="49"/>
        <v>318142.71999999997</v>
      </c>
      <c r="G103" s="25">
        <f t="shared" si="49"/>
        <v>327000</v>
      </c>
      <c r="H103" s="25">
        <f t="shared" si="49"/>
        <v>1503136.94</v>
      </c>
      <c r="I103" s="25">
        <f t="shared" si="49"/>
        <v>795400</v>
      </c>
      <c r="J103" s="25">
        <f t="shared" si="49"/>
        <v>795400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3071959.66</v>
      </c>
      <c r="D105" s="25">
        <f t="shared" ref="D105:J105" si="50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1265256.94</v>
      </c>
      <c r="I105" s="25">
        <f t="shared" si="50"/>
        <v>518000</v>
      </c>
      <c r="J105" s="25">
        <f t="shared" si="50"/>
        <v>518000</v>
      </c>
      <c r="K105" s="35"/>
    </row>
    <row r="106" spans="1:11">
      <c r="A106" s="1">
        <v>96</v>
      </c>
      <c r="B106" s="36" t="s">
        <v>3</v>
      </c>
      <c r="C106" s="25">
        <f>SUM(D106:J106)</f>
        <v>3071959.66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1265256.94</v>
      </c>
      <c r="I106" s="25">
        <v>518000</v>
      </c>
      <c r="J106" s="25">
        <v>518000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51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0</v>
      </c>
      <c r="K108" s="35"/>
    </row>
    <row r="109" spans="1:11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1400220</v>
      </c>
      <c r="D111" s="25">
        <f t="shared" ref="D111:J111" si="52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237880</v>
      </c>
      <c r="I111" s="25">
        <f t="shared" si="52"/>
        <v>277400</v>
      </c>
      <c r="J111" s="25">
        <f t="shared" si="52"/>
        <v>277400</v>
      </c>
      <c r="K111" s="35"/>
    </row>
    <row r="112" spans="1:11">
      <c r="A112" s="1">
        <v>102</v>
      </c>
      <c r="B112" s="36" t="s">
        <v>3</v>
      </c>
      <c r="C112" s="25">
        <f>SUM(D112:J112)</f>
        <v>1400220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237880</v>
      </c>
      <c r="I112" s="25">
        <v>277400</v>
      </c>
      <c r="J112" s="25">
        <v>277400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3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0</v>
      </c>
      <c r="K114" s="35"/>
    </row>
    <row r="115" spans="1:11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4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5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82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>
      <c r="A123" s="1">
        <v>113</v>
      </c>
      <c r="B123" s="34" t="s">
        <v>19</v>
      </c>
      <c r="C123" s="25">
        <f>C124</f>
        <v>5399200</v>
      </c>
      <c r="D123" s="25">
        <f t="shared" ref="D123:J123" si="56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1000000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5399200</v>
      </c>
      <c r="D124" s="25">
        <f t="shared" ref="D124:J124" si="57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1000000</v>
      </c>
      <c r="K124" s="25" t="s">
        <v>7</v>
      </c>
    </row>
    <row r="125" spans="1:11">
      <c r="A125" s="1">
        <v>115</v>
      </c>
      <c r="B125" s="82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>
      <c r="A126" s="1">
        <v>116</v>
      </c>
      <c r="B126" s="36" t="s">
        <v>110</v>
      </c>
      <c r="C126" s="25">
        <f>C127</f>
        <v>5399200</v>
      </c>
      <c r="D126" s="25">
        <f t="shared" ref="D126:J126" si="58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1000000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5399200</v>
      </c>
      <c r="D127" s="25">
        <f t="shared" ref="D127:J127" si="59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1000000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0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1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2827200</v>
      </c>
      <c r="D135" s="25">
        <f t="shared" ref="D135:J135" si="62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500000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2000000</v>
      </c>
      <c r="D138" s="25">
        <f t="shared" ref="D138:J138" si="63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500000</v>
      </c>
      <c r="K138" s="25"/>
    </row>
    <row r="139" spans="1:11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>
      <c r="A140" s="1">
        <v>130</v>
      </c>
      <c r="B140" s="91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4">D145</f>
        <v>1873300</v>
      </c>
      <c r="E141" s="18">
        <f t="shared" si="64"/>
        <v>0</v>
      </c>
      <c r="F141" s="18">
        <f t="shared" si="64"/>
        <v>0</v>
      </c>
      <c r="G141" s="18">
        <f t="shared" ref="G141:J141" si="65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6">D157+D163</f>
        <v>1873300</v>
      </c>
      <c r="E145" s="18">
        <f t="shared" si="66"/>
        <v>0</v>
      </c>
      <c r="F145" s="18">
        <f t="shared" si="66"/>
        <v>0</v>
      </c>
      <c r="G145" s="18">
        <f t="shared" ref="G145:J145" si="67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>
      <c r="A146" s="1">
        <v>136</v>
      </c>
      <c r="B146" s="80" t="s">
        <v>24</v>
      </c>
      <c r="C146" s="81"/>
      <c r="D146" s="81"/>
      <c r="E146" s="81"/>
      <c r="F146" s="81"/>
      <c r="G146" s="81"/>
      <c r="H146" s="81"/>
      <c r="I146" s="81"/>
      <c r="J146" s="81"/>
      <c r="K146" s="81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68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69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0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1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80" t="s">
        <v>261</v>
      </c>
      <c r="C164" s="81"/>
      <c r="D164" s="81"/>
      <c r="E164" s="81"/>
      <c r="F164" s="81"/>
      <c r="G164" s="81"/>
      <c r="H164" s="81"/>
      <c r="I164" s="81"/>
      <c r="J164" s="81"/>
      <c r="K164" s="81"/>
    </row>
    <row r="165" spans="1:11" ht="30">
      <c r="A165" s="1">
        <v>155</v>
      </c>
      <c r="B165" s="8" t="s">
        <v>28</v>
      </c>
      <c r="C165" s="18">
        <f>C168+C167</f>
        <v>188915900.18999997</v>
      </c>
      <c r="D165" s="18">
        <f t="shared" ref="D165:J165" si="72">D168+D167</f>
        <v>23775921.899999999</v>
      </c>
      <c r="E165" s="18">
        <f t="shared" si="72"/>
        <v>21311436.699999999</v>
      </c>
      <c r="F165" s="18">
        <f t="shared" si="72"/>
        <v>25296891.029999997</v>
      </c>
      <c r="G165" s="18">
        <f t="shared" si="72"/>
        <v>19585883.780000001</v>
      </c>
      <c r="H165" s="18">
        <f t="shared" si="72"/>
        <v>64945766.780000001</v>
      </c>
      <c r="I165" s="18">
        <f t="shared" si="72"/>
        <v>17000000</v>
      </c>
      <c r="J165" s="18">
        <f t="shared" si="72"/>
        <v>17000000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3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176489553.92999998</v>
      </c>
      <c r="D168" s="18">
        <f t="shared" ref="D168:J168" si="74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19585883.780000001</v>
      </c>
      <c r="H168" s="18">
        <f t="shared" si="74"/>
        <v>64945766.780000001</v>
      </c>
      <c r="I168" s="18">
        <f t="shared" si="74"/>
        <v>17000000</v>
      </c>
      <c r="J168" s="18">
        <f t="shared" si="74"/>
        <v>17000000</v>
      </c>
      <c r="K168" s="14">
        <v>5.6</v>
      </c>
    </row>
    <row r="169" spans="1:11">
      <c r="A169" s="1">
        <v>159</v>
      </c>
      <c r="B169" s="80" t="s">
        <v>12</v>
      </c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1:11" ht="30" customHeight="1">
      <c r="A170" s="1">
        <v>160</v>
      </c>
      <c r="B170" s="8" t="s">
        <v>25</v>
      </c>
      <c r="C170" s="18">
        <f>C172+C173</f>
        <v>188915900.18999997</v>
      </c>
      <c r="D170" s="18">
        <f t="shared" ref="D170:J170" si="75">D172+D173</f>
        <v>23775921.899999999</v>
      </c>
      <c r="E170" s="18">
        <f t="shared" si="75"/>
        <v>21311436.699999999</v>
      </c>
      <c r="F170" s="18">
        <f t="shared" si="75"/>
        <v>25296891.029999997</v>
      </c>
      <c r="G170" s="18">
        <f t="shared" si="75"/>
        <v>19585883.780000001</v>
      </c>
      <c r="H170" s="18">
        <f t="shared" si="75"/>
        <v>64945766.780000001</v>
      </c>
      <c r="I170" s="18">
        <f t="shared" si="75"/>
        <v>17000000</v>
      </c>
      <c r="J170" s="18">
        <f t="shared" si="75"/>
        <v>17000000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6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176489553.92999998</v>
      </c>
      <c r="D173" s="18">
        <f t="shared" ref="D173:J173" si="77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19585883.780000001</v>
      </c>
      <c r="H173" s="18">
        <f t="shared" si="77"/>
        <v>64945766.780000001</v>
      </c>
      <c r="I173" s="18">
        <f t="shared" si="77"/>
        <v>17000000</v>
      </c>
      <c r="J173" s="18">
        <f t="shared" si="77"/>
        <v>17000000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155108855.87</v>
      </c>
      <c r="D175" s="18">
        <f t="shared" ref="D175:J175" si="78">D179</f>
        <v>13063904</v>
      </c>
      <c r="E175" s="18">
        <f t="shared" si="78"/>
        <v>15609328</v>
      </c>
      <c r="F175" s="18">
        <f t="shared" si="78"/>
        <v>19254087.469999999</v>
      </c>
      <c r="G175" s="18">
        <f t="shared" si="78"/>
        <v>15185769.619999999</v>
      </c>
      <c r="H175" s="18">
        <f t="shared" si="78"/>
        <v>61995766.780000001</v>
      </c>
      <c r="I175" s="18">
        <f t="shared" si="78"/>
        <v>15000000</v>
      </c>
      <c r="J175" s="18">
        <f t="shared" si="78"/>
        <v>15000000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155108855.87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61995766.780000001</v>
      </c>
      <c r="I179" s="18">
        <v>15000000</v>
      </c>
      <c r="J179" s="18">
        <v>15000000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10451173.65</v>
      </c>
      <c r="D181" s="18">
        <f t="shared" ref="D181:J181" si="79">D184</f>
        <v>622010</v>
      </c>
      <c r="E181" s="18">
        <v>812000</v>
      </c>
      <c r="F181" s="18">
        <f t="shared" si="79"/>
        <v>750000</v>
      </c>
      <c r="G181" s="18">
        <f t="shared" si="79"/>
        <v>1317163.6499999999</v>
      </c>
      <c r="H181" s="18">
        <f t="shared" si="79"/>
        <v>2950000</v>
      </c>
      <c r="I181" s="18">
        <f t="shared" si="79"/>
        <v>2000000</v>
      </c>
      <c r="J181" s="18">
        <f t="shared" si="79"/>
        <v>2000000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10451173.65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2950000</v>
      </c>
      <c r="I184" s="18">
        <v>2000000</v>
      </c>
      <c r="J184" s="18">
        <v>2000000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80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2407784.09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2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3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4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5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6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7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88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9">D225+D226</f>
        <v>0</v>
      </c>
      <c r="E224" s="18">
        <f t="shared" si="89"/>
        <v>0</v>
      </c>
      <c r="F224" s="18">
        <f t="shared" si="89"/>
        <v>5292803.5599999996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0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94" t="s">
        <v>185</v>
      </c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1:11" ht="31.5" customHeight="1">
      <c r="A231" s="1">
        <v>221</v>
      </c>
      <c r="B231" s="24" t="s">
        <v>178</v>
      </c>
      <c r="C231" s="18">
        <f>C234</f>
        <v>77097938.939999998</v>
      </c>
      <c r="D231" s="18">
        <f t="shared" ref="D231:J231" si="91">D234</f>
        <v>10584300</v>
      </c>
      <c r="E231" s="18">
        <f t="shared" si="91"/>
        <v>10232045.710000001</v>
      </c>
      <c r="F231" s="18">
        <f t="shared" si="91"/>
        <v>8215947.3200000003</v>
      </c>
      <c r="G231" s="18">
        <f t="shared" si="91"/>
        <v>12800645.91</v>
      </c>
      <c r="H231" s="18">
        <f t="shared" si="91"/>
        <v>12055000</v>
      </c>
      <c r="I231" s="18">
        <f t="shared" si="91"/>
        <v>11605000</v>
      </c>
      <c r="J231" s="18">
        <f t="shared" si="91"/>
        <v>11605000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2">C249+C239</f>
        <v>77097938.939999998</v>
      </c>
      <c r="D234" s="18">
        <f t="shared" si="92"/>
        <v>10584300</v>
      </c>
      <c r="E234" s="18">
        <f t="shared" si="92"/>
        <v>10232045.710000001</v>
      </c>
      <c r="F234" s="18">
        <f t="shared" si="92"/>
        <v>8215947.3200000003</v>
      </c>
      <c r="G234" s="18">
        <f t="shared" si="92"/>
        <v>12800645.91</v>
      </c>
      <c r="H234" s="18">
        <f t="shared" si="92"/>
        <v>12055000</v>
      </c>
      <c r="I234" s="18">
        <f t="shared" si="92"/>
        <v>11605000</v>
      </c>
      <c r="J234" s="18">
        <f t="shared" si="92"/>
        <v>11605000</v>
      </c>
      <c r="K234" s="14" t="s">
        <v>22</v>
      </c>
    </row>
    <row r="235" spans="1:11">
      <c r="A235" s="1">
        <v>225</v>
      </c>
      <c r="B235" s="96" t="s">
        <v>257</v>
      </c>
      <c r="C235" s="99"/>
      <c r="D235" s="99"/>
      <c r="E235" s="99"/>
      <c r="F235" s="99"/>
      <c r="G235" s="99"/>
      <c r="H235" s="99"/>
      <c r="I235" s="99"/>
      <c r="J235" s="99"/>
      <c r="K235" s="100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3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4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5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80" t="s">
        <v>12</v>
      </c>
      <c r="C245" s="81"/>
      <c r="D245" s="81"/>
      <c r="E245" s="81"/>
      <c r="F245" s="81"/>
      <c r="G245" s="81"/>
      <c r="H245" s="81"/>
      <c r="I245" s="81"/>
      <c r="J245" s="81"/>
      <c r="K245" s="81"/>
    </row>
    <row r="246" spans="1:11" ht="30" customHeight="1">
      <c r="A246" s="1">
        <v>236</v>
      </c>
      <c r="B246" s="8" t="s">
        <v>25</v>
      </c>
      <c r="C246" s="18">
        <f>C249</f>
        <v>77097938.939999998</v>
      </c>
      <c r="D246" s="18">
        <f t="shared" ref="D246:J246" si="96">D249</f>
        <v>10584300</v>
      </c>
      <c r="E246" s="18">
        <f t="shared" si="96"/>
        <v>10232045.710000001</v>
      </c>
      <c r="F246" s="18">
        <f t="shared" si="96"/>
        <v>8215947.3200000003</v>
      </c>
      <c r="G246" s="18">
        <f t="shared" si="96"/>
        <v>12800645.91</v>
      </c>
      <c r="H246" s="18">
        <f t="shared" si="96"/>
        <v>12055000</v>
      </c>
      <c r="I246" s="18">
        <f t="shared" si="96"/>
        <v>11605000</v>
      </c>
      <c r="J246" s="18">
        <f t="shared" si="96"/>
        <v>11605000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77097938.939999998</v>
      </c>
      <c r="D249" s="18">
        <f t="shared" ref="D249:J249" si="97">D254+D259+D264+D269+D274+D279+D282+D285</f>
        <v>10584300</v>
      </c>
      <c r="E249" s="18">
        <f t="shared" si="97"/>
        <v>10232045.710000001</v>
      </c>
      <c r="F249" s="18">
        <f t="shared" si="97"/>
        <v>8215947.3200000003</v>
      </c>
      <c r="G249" s="18">
        <f t="shared" si="97"/>
        <v>12800645.91</v>
      </c>
      <c r="H249" s="18">
        <f t="shared" si="97"/>
        <v>12055000</v>
      </c>
      <c r="I249" s="18">
        <f t="shared" si="97"/>
        <v>11605000</v>
      </c>
      <c r="J249" s="18">
        <f t="shared" si="97"/>
        <v>11605000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50479022.759999998</v>
      </c>
      <c r="D251" s="18">
        <f t="shared" ref="D251:J251" si="98">D254</f>
        <v>5600000</v>
      </c>
      <c r="E251" s="18">
        <f t="shared" si="98"/>
        <v>5903324</v>
      </c>
      <c r="F251" s="18">
        <f t="shared" si="98"/>
        <v>7325694.7599999998</v>
      </c>
      <c r="G251" s="18">
        <f t="shared" si="98"/>
        <v>7400004</v>
      </c>
      <c r="H251" s="18">
        <f t="shared" si="98"/>
        <v>7850000</v>
      </c>
      <c r="I251" s="18">
        <f t="shared" si="98"/>
        <v>8200000</v>
      </c>
      <c r="J251" s="18">
        <f t="shared" si="98"/>
        <v>8200000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50479022.759999998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7850000</v>
      </c>
      <c r="I254" s="18">
        <v>8200000</v>
      </c>
      <c r="J254" s="18">
        <v>8200000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3340717</v>
      </c>
      <c r="D256" s="18">
        <f t="shared" ref="D256:J256" si="99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500000</v>
      </c>
      <c r="H256" s="18">
        <f t="shared" si="99"/>
        <v>605000</v>
      </c>
      <c r="I256" s="18">
        <f t="shared" si="99"/>
        <v>605000</v>
      </c>
      <c r="J256" s="18">
        <f t="shared" si="99"/>
        <v>605000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0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1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2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3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7759503.4800000004</v>
      </c>
      <c r="D281" s="18">
        <f t="shared" ref="D281:J281" si="104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2974300</v>
      </c>
      <c r="H281" s="18">
        <f t="shared" si="104"/>
        <v>2100000</v>
      </c>
      <c r="I281" s="18">
        <f t="shared" si="104"/>
        <v>1300000</v>
      </c>
      <c r="J281" s="18">
        <f t="shared" si="104"/>
        <v>1300000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7759503.4800000004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2100000</v>
      </c>
      <c r="I282" s="18">
        <v>1300000</v>
      </c>
      <c r="J282" s="18">
        <v>1300000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5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1926341.91</v>
      </c>
      <c r="H284" s="18">
        <f t="shared" si="105"/>
        <v>1500000</v>
      </c>
      <c r="I284" s="18">
        <f t="shared" si="105"/>
        <v>1500000</v>
      </c>
      <c r="J284" s="18">
        <f t="shared" si="105"/>
        <v>1500000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6" t="s">
        <v>249</v>
      </c>
      <c r="C287" s="99"/>
      <c r="D287" s="99"/>
      <c r="E287" s="99"/>
      <c r="F287" s="99"/>
      <c r="G287" s="99"/>
      <c r="H287" s="99"/>
      <c r="I287" s="99"/>
      <c r="J287" s="99"/>
      <c r="K287" s="100"/>
    </row>
    <row r="288" spans="1:11" ht="28.5" customHeight="1">
      <c r="A288" s="1">
        <v>278</v>
      </c>
      <c r="B288" s="24" t="s">
        <v>164</v>
      </c>
      <c r="C288" s="18">
        <f>C294</f>
        <v>13663048.390000001</v>
      </c>
      <c r="D288" s="18">
        <f t="shared" ref="D288:J288" si="106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2177438.8899999997</v>
      </c>
      <c r="H288" s="18">
        <f t="shared" si="106"/>
        <v>2284789</v>
      </c>
      <c r="I288" s="18">
        <f t="shared" si="106"/>
        <v>2113800</v>
      </c>
      <c r="J288" s="18">
        <f t="shared" si="106"/>
        <v>2113800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3073600</v>
      </c>
      <c r="D290" s="18">
        <f t="shared" ref="D290:J290" si="107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613800</v>
      </c>
      <c r="I290" s="18">
        <f t="shared" si="107"/>
        <v>613800</v>
      </c>
      <c r="J290" s="18">
        <f t="shared" si="107"/>
        <v>613800</v>
      </c>
      <c r="K290" s="14"/>
    </row>
    <row r="291" spans="1:11">
      <c r="A291" s="1">
        <v>281</v>
      </c>
      <c r="B291" s="8" t="s">
        <v>11</v>
      </c>
      <c r="C291" s="18">
        <f>C297</f>
        <v>10589448.390000001</v>
      </c>
      <c r="D291" s="18">
        <f t="shared" ref="D291:J291" si="108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1561338.89</v>
      </c>
      <c r="H291" s="18">
        <f t="shared" si="108"/>
        <v>1670989</v>
      </c>
      <c r="I291" s="18">
        <f t="shared" si="108"/>
        <v>1500000</v>
      </c>
      <c r="J291" s="18">
        <f t="shared" si="108"/>
        <v>1500000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80" t="s">
        <v>12</v>
      </c>
      <c r="C293" s="81"/>
      <c r="D293" s="81"/>
      <c r="E293" s="81"/>
      <c r="F293" s="81"/>
      <c r="G293" s="81"/>
      <c r="H293" s="81"/>
      <c r="I293" s="81"/>
      <c r="J293" s="81"/>
      <c r="K293" s="81"/>
    </row>
    <row r="294" spans="1:11" ht="30" customHeight="1">
      <c r="A294" s="1">
        <v>284</v>
      </c>
      <c r="B294" s="8" t="s">
        <v>25</v>
      </c>
      <c r="C294" s="18">
        <f>C297+C295+C296+C298</f>
        <v>13663048.390000001</v>
      </c>
      <c r="D294" s="18">
        <f t="shared" ref="D294:J294" si="109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2177438.8899999997</v>
      </c>
      <c r="H294" s="18">
        <f t="shared" si="109"/>
        <v>2284789</v>
      </c>
      <c r="I294" s="18">
        <f t="shared" si="109"/>
        <v>2113800</v>
      </c>
      <c r="J294" s="18">
        <f t="shared" si="109"/>
        <v>2113800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3073600</v>
      </c>
      <c r="D296" s="18">
        <f t="shared" ref="D296:J296" si="110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613800</v>
      </c>
      <c r="I296" s="18">
        <f t="shared" si="110"/>
        <v>613800</v>
      </c>
      <c r="J296" s="18">
        <f t="shared" si="110"/>
        <v>613800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10589448.390000001</v>
      </c>
      <c r="D297" s="18">
        <f t="shared" ref="D297:J297" si="111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1561338.89</v>
      </c>
      <c r="H297" s="18">
        <f t="shared" si="111"/>
        <v>1670989</v>
      </c>
      <c r="I297" s="18">
        <f t="shared" si="111"/>
        <v>1500000</v>
      </c>
      <c r="J297" s="18">
        <f t="shared" si="111"/>
        <v>1500000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10300248.390000001</v>
      </c>
      <c r="D300" s="18">
        <f t="shared" ref="D300:J300" si="112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1361338.89</v>
      </c>
      <c r="H300" s="18">
        <f t="shared" si="112"/>
        <v>1670989</v>
      </c>
      <c r="I300" s="18">
        <f t="shared" si="112"/>
        <v>1500000</v>
      </c>
      <c r="J300" s="18">
        <f t="shared" si="112"/>
        <v>1500000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10300248.390000001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1670989</v>
      </c>
      <c r="I303" s="18">
        <v>1500000</v>
      </c>
      <c r="J303" s="18">
        <v>1500000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89200</v>
      </c>
      <c r="D306" s="18">
        <f t="shared" ref="D306:J306" si="113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3073600</v>
      </c>
      <c r="D312" s="18">
        <f t="shared" ref="D312:J312" si="114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613800</v>
      </c>
      <c r="I312" s="18">
        <f t="shared" si="114"/>
        <v>613800</v>
      </c>
      <c r="J312" s="18">
        <f t="shared" si="114"/>
        <v>613800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80" t="s">
        <v>113</v>
      </c>
      <c r="C317" s="81"/>
      <c r="D317" s="81"/>
      <c r="E317" s="81"/>
      <c r="F317" s="81"/>
      <c r="G317" s="81"/>
      <c r="H317" s="81"/>
      <c r="I317" s="81"/>
      <c r="J317" s="81"/>
      <c r="K317" s="81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6">D323</f>
        <v>81287.839999999997</v>
      </c>
      <c r="E318" s="18">
        <f t="shared" si="116"/>
        <v>0</v>
      </c>
      <c r="F318" s="18">
        <f t="shared" si="116"/>
        <v>0</v>
      </c>
      <c r="G318" s="18">
        <f t="shared" si="116"/>
        <v>0</v>
      </c>
      <c r="H318" s="18">
        <f t="shared" si="116"/>
        <v>0</v>
      </c>
      <c r="I318" s="18">
        <f t="shared" si="116"/>
        <v>0</v>
      </c>
      <c r="J318" s="18">
        <f t="shared" si="116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7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8">D326</f>
        <v>81287.839999999997</v>
      </c>
      <c r="E321" s="18">
        <f t="shared" si="118"/>
        <v>0</v>
      </c>
      <c r="F321" s="18">
        <f t="shared" si="118"/>
        <v>0</v>
      </c>
      <c r="G321" s="18">
        <f t="shared" si="118"/>
        <v>0</v>
      </c>
      <c r="H321" s="18">
        <f t="shared" si="118"/>
        <v>0</v>
      </c>
      <c r="I321" s="18">
        <f t="shared" si="118"/>
        <v>0</v>
      </c>
      <c r="J321" s="18">
        <f t="shared" si="118"/>
        <v>0</v>
      </c>
      <c r="K321" s="14" t="s">
        <v>32</v>
      </c>
    </row>
    <row r="322" spans="1:11">
      <c r="A322" s="1">
        <v>312</v>
      </c>
      <c r="B322" s="80" t="s">
        <v>50</v>
      </c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9">D325+D326</f>
        <v>81287.839999999997</v>
      </c>
      <c r="E323" s="18">
        <f t="shared" si="119"/>
        <v>0</v>
      </c>
      <c r="F323" s="18">
        <f t="shared" si="119"/>
        <v>0</v>
      </c>
      <c r="G323" s="18">
        <f t="shared" si="119"/>
        <v>0</v>
      </c>
      <c r="H323" s="18">
        <f t="shared" si="119"/>
        <v>0</v>
      </c>
      <c r="I323" s="18">
        <f t="shared" si="119"/>
        <v>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0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1">D331+D336+D341+D344+D347</f>
        <v>81287.839999999997</v>
      </c>
      <c r="E326" s="18">
        <f t="shared" si="121"/>
        <v>0</v>
      </c>
      <c r="F326" s="18">
        <f t="shared" si="121"/>
        <v>0</v>
      </c>
      <c r="G326" s="18">
        <f t="shared" si="121"/>
        <v>0</v>
      </c>
      <c r="H326" s="18">
        <f t="shared" si="121"/>
        <v>0</v>
      </c>
      <c r="I326" s="18">
        <f t="shared" si="121"/>
        <v>0</v>
      </c>
      <c r="J326" s="18">
        <f t="shared" si="121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2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0</v>
      </c>
      <c r="H333" s="18">
        <f t="shared" si="123"/>
        <v>0</v>
      </c>
      <c r="I333" s="18">
        <f t="shared" si="123"/>
        <v>0</v>
      </c>
      <c r="J333" s="18">
        <f t="shared" si="123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4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5">D344</f>
        <v>81287.839999999997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80" t="s">
        <v>210</v>
      </c>
      <c r="C348" s="81"/>
      <c r="D348" s="81"/>
      <c r="E348" s="81"/>
      <c r="F348" s="81"/>
      <c r="G348" s="81"/>
      <c r="H348" s="81"/>
      <c r="I348" s="81"/>
      <c r="J348" s="81"/>
      <c r="K348" s="81"/>
    </row>
    <row r="349" spans="1:11" ht="30" customHeight="1">
      <c r="A349" s="1">
        <v>339</v>
      </c>
      <c r="B349" s="28" t="s">
        <v>33</v>
      </c>
      <c r="C349" s="25">
        <f>C353</f>
        <v>31941342.420000002</v>
      </c>
      <c r="D349" s="25">
        <f t="shared" ref="D349:J349" si="127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3788800.08</v>
      </c>
      <c r="H349" s="25">
        <f t="shared" si="127"/>
        <v>5384260</v>
      </c>
      <c r="I349" s="25">
        <f t="shared" si="127"/>
        <v>5405000</v>
      </c>
      <c r="J349" s="25">
        <f t="shared" si="127"/>
        <v>5405000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2967360</v>
      </c>
      <c r="D350" s="25">
        <f t="shared" ref="D350:J350" si="128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1066660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28973982.420000002</v>
      </c>
      <c r="D351" s="25">
        <f t="shared" ref="D351:J351" si="129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3788800.08</v>
      </c>
      <c r="H351" s="25">
        <f t="shared" si="129"/>
        <v>4317600</v>
      </c>
      <c r="I351" s="25">
        <f t="shared" si="129"/>
        <v>5405000</v>
      </c>
      <c r="J351" s="25">
        <f t="shared" si="129"/>
        <v>5405000</v>
      </c>
      <c r="K351" s="26" t="s">
        <v>7</v>
      </c>
    </row>
    <row r="352" spans="1:11" ht="15" customHeight="1">
      <c r="A352" s="1">
        <v>342</v>
      </c>
      <c r="B352" s="92" t="s">
        <v>12</v>
      </c>
      <c r="C352" s="86"/>
      <c r="D352" s="86"/>
      <c r="E352" s="86"/>
      <c r="F352" s="86"/>
      <c r="G352" s="86"/>
      <c r="H352" s="86"/>
      <c r="I352" s="86"/>
      <c r="J352" s="86"/>
      <c r="K352" s="87"/>
    </row>
    <row r="353" spans="1:11" ht="30.75" customHeight="1">
      <c r="A353" s="1">
        <v>343</v>
      </c>
      <c r="B353" s="7" t="s">
        <v>165</v>
      </c>
      <c r="C353" s="25">
        <f>C354+C355</f>
        <v>31941342.420000002</v>
      </c>
      <c r="D353" s="25">
        <f t="shared" ref="D353:J353" si="130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3788800.08</v>
      </c>
      <c r="H353" s="25">
        <f t="shared" si="130"/>
        <v>5384260</v>
      </c>
      <c r="I353" s="25">
        <f t="shared" si="130"/>
        <v>5405000</v>
      </c>
      <c r="J353" s="25">
        <f t="shared" si="130"/>
        <v>5405000</v>
      </c>
      <c r="K353" s="26" t="s">
        <v>7</v>
      </c>
    </row>
    <row r="354" spans="1:11">
      <c r="A354" s="1">
        <v>344</v>
      </c>
      <c r="B354" s="7" t="s">
        <v>10</v>
      </c>
      <c r="C354" s="25">
        <f>C362+C373</f>
        <v>2967360</v>
      </c>
      <c r="D354" s="25">
        <f t="shared" ref="D354:J354" si="131">D362+D373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1066660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C359+C363+C366+C370+C374</f>
        <v>28973982.420000002</v>
      </c>
      <c r="D355" s="25">
        <f t="shared" ref="D355:J355" si="132">D359+D363+D366+D370+D374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3788800.08</v>
      </c>
      <c r="H355" s="25">
        <f t="shared" si="132"/>
        <v>4317600</v>
      </c>
      <c r="I355" s="25">
        <f t="shared" si="132"/>
        <v>5405000</v>
      </c>
      <c r="J355" s="25">
        <f t="shared" si="132"/>
        <v>5405000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4279855</v>
      </c>
      <c r="D357" s="25">
        <f t="shared" ref="D357:J357" si="133">D359</f>
        <v>1321000</v>
      </c>
      <c r="E357" s="25">
        <v>788574</v>
      </c>
      <c r="F357" s="25">
        <v>760281</v>
      </c>
      <c r="G357" s="25">
        <v>0</v>
      </c>
      <c r="H357" s="25">
        <f t="shared" si="133"/>
        <v>800000</v>
      </c>
      <c r="I357" s="25">
        <f t="shared" si="133"/>
        <v>305000</v>
      </c>
      <c r="J357" s="25">
        <f t="shared" si="133"/>
        <v>305000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4279855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800000</v>
      </c>
      <c r="I359" s="25">
        <v>305000</v>
      </c>
      <c r="J359" s="25">
        <v>305000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4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4773811</v>
      </c>
      <c r="D365" s="25">
        <f t="shared" ref="D365:J365" si="13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194320</v>
      </c>
      <c r="H365" s="25">
        <f t="shared" si="135"/>
        <v>430000</v>
      </c>
      <c r="I365" s="25">
        <f t="shared" si="135"/>
        <v>900000</v>
      </c>
      <c r="J365" s="25">
        <f t="shared" si="135"/>
        <v>900000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4773811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430000</v>
      </c>
      <c r="I366" s="25">
        <v>900000</v>
      </c>
      <c r="J366" s="25">
        <v>900000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17920316.420000002</v>
      </c>
      <c r="D368" s="25">
        <f t="shared" ref="D368:J368" si="136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6"/>
        <v>2287600</v>
      </c>
      <c r="I368" s="25">
        <f t="shared" si="136"/>
        <v>3600000</v>
      </c>
      <c r="J368" s="25">
        <f t="shared" si="136"/>
        <v>3600000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17920316.420000002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2287600</v>
      </c>
      <c r="I370" s="25">
        <v>3600000</v>
      </c>
      <c r="J370" s="25">
        <v>3600000</v>
      </c>
      <c r="K370" s="26" t="s">
        <v>40</v>
      </c>
    </row>
    <row r="371" spans="1:11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>
      <c r="A372" s="1"/>
      <c r="B372" s="7" t="s">
        <v>282</v>
      </c>
      <c r="C372" s="25">
        <f>C374+C373</f>
        <v>3066660</v>
      </c>
      <c r="D372" s="25">
        <f t="shared" ref="D372:J372" si="137">D374+D373</f>
        <v>0</v>
      </c>
      <c r="E372" s="25">
        <f t="shared" si="137"/>
        <v>0</v>
      </c>
      <c r="F372" s="25">
        <f t="shared" si="137"/>
        <v>0</v>
      </c>
      <c r="G372" s="25">
        <f t="shared" si="137"/>
        <v>0</v>
      </c>
      <c r="H372" s="25">
        <f t="shared" si="137"/>
        <v>1866660</v>
      </c>
      <c r="I372" s="25">
        <f t="shared" si="137"/>
        <v>600000</v>
      </c>
      <c r="J372" s="25">
        <f t="shared" si="137"/>
        <v>600000</v>
      </c>
      <c r="K372" s="26"/>
    </row>
    <row r="373" spans="1:11">
      <c r="A373" s="1"/>
      <c r="B373" s="7" t="s">
        <v>2</v>
      </c>
      <c r="C373" s="25">
        <f>D373+E373+F373+G373+H373+I373+J373</f>
        <v>1066660</v>
      </c>
      <c r="D373" s="25">
        <v>0</v>
      </c>
      <c r="E373" s="25">
        <v>0</v>
      </c>
      <c r="F373" s="25">
        <v>0</v>
      </c>
      <c r="G373" s="25">
        <v>0</v>
      </c>
      <c r="H373" s="25">
        <v>1066660</v>
      </c>
      <c r="I373" s="25">
        <v>0</v>
      </c>
      <c r="J373" s="25">
        <v>0</v>
      </c>
      <c r="K373" s="26"/>
    </row>
    <row r="374" spans="1:11">
      <c r="A374" s="1"/>
      <c r="B374" s="7" t="s">
        <v>3</v>
      </c>
      <c r="C374" s="25">
        <f>D374+E374+F374+G374+H374+I374+J374</f>
        <v>2000000</v>
      </c>
      <c r="D374" s="25">
        <v>0</v>
      </c>
      <c r="E374" s="25">
        <v>0</v>
      </c>
      <c r="F374" s="25">
        <v>0</v>
      </c>
      <c r="G374" s="25">
        <v>0</v>
      </c>
      <c r="H374" s="25">
        <v>800000</v>
      </c>
      <c r="I374" s="25">
        <v>600000</v>
      </c>
      <c r="J374" s="25">
        <v>600000</v>
      </c>
      <c r="K374" s="26"/>
    </row>
    <row r="375" spans="1:11" ht="28.5" customHeight="1">
      <c r="A375" s="1">
        <v>361</v>
      </c>
      <c r="B375" s="77" t="s">
        <v>211</v>
      </c>
      <c r="C375" s="81"/>
      <c r="D375" s="81"/>
      <c r="E375" s="81"/>
      <c r="F375" s="81"/>
      <c r="G375" s="81"/>
      <c r="H375" s="81"/>
      <c r="I375" s="81"/>
      <c r="J375" s="81"/>
      <c r="K375" s="81"/>
    </row>
    <row r="376" spans="1:11" ht="29.25" customHeight="1">
      <c r="A376" s="1">
        <v>362</v>
      </c>
      <c r="B376" s="24" t="s">
        <v>41</v>
      </c>
      <c r="C376" s="18">
        <f>C381</f>
        <v>212555863.39999998</v>
      </c>
      <c r="D376" s="18">
        <f t="shared" ref="D376:F376" si="138">D381</f>
        <v>201388765.07999998</v>
      </c>
      <c r="E376" s="18">
        <f t="shared" si="138"/>
        <v>10610243.41</v>
      </c>
      <c r="F376" s="18">
        <f t="shared" si="138"/>
        <v>556854.91</v>
      </c>
      <c r="G376" s="18">
        <f t="shared" ref="G376:J376" si="139">G378+G379</f>
        <v>0</v>
      </c>
      <c r="H376" s="18">
        <f t="shared" si="139"/>
        <v>0</v>
      </c>
      <c r="I376" s="18">
        <f t="shared" si="139"/>
        <v>0</v>
      </c>
      <c r="J376" s="18">
        <f t="shared" si="139"/>
        <v>0</v>
      </c>
      <c r="K376" s="14" t="s">
        <v>22</v>
      </c>
    </row>
    <row r="377" spans="1:11">
      <c r="A377" s="1">
        <v>363</v>
      </c>
      <c r="B377" s="8" t="s">
        <v>26</v>
      </c>
      <c r="C377" s="18">
        <f>C382</f>
        <v>0</v>
      </c>
      <c r="D377" s="18">
        <f t="shared" ref="D377:F377" si="140">D382</f>
        <v>0</v>
      </c>
      <c r="E377" s="18">
        <f t="shared" si="140"/>
        <v>0</v>
      </c>
      <c r="F377" s="18">
        <f t="shared" si="140"/>
        <v>0</v>
      </c>
      <c r="G377" s="18">
        <v>0</v>
      </c>
      <c r="H377" s="18">
        <v>0</v>
      </c>
      <c r="I377" s="18">
        <v>0</v>
      </c>
      <c r="J377" s="18">
        <v>0</v>
      </c>
      <c r="K377" s="14" t="s">
        <v>7</v>
      </c>
    </row>
    <row r="378" spans="1:11">
      <c r="A378" s="1">
        <v>364</v>
      </c>
      <c r="B378" s="8" t="s">
        <v>10</v>
      </c>
      <c r="C378" s="18">
        <f>C383</f>
        <v>128353279.55</v>
      </c>
      <c r="D378" s="18">
        <f t="shared" ref="D378:I378" si="141">D383</f>
        <v>128353279.55</v>
      </c>
      <c r="E378" s="18">
        <f t="shared" si="141"/>
        <v>0</v>
      </c>
      <c r="F378" s="18">
        <f t="shared" si="141"/>
        <v>0</v>
      </c>
      <c r="G378" s="18">
        <f t="shared" si="141"/>
        <v>0</v>
      </c>
      <c r="H378" s="18">
        <f t="shared" si="141"/>
        <v>0</v>
      </c>
      <c r="I378" s="18">
        <f t="shared" si="141"/>
        <v>0</v>
      </c>
      <c r="J378" s="18">
        <v>0</v>
      </c>
      <c r="K378" s="14" t="s">
        <v>22</v>
      </c>
    </row>
    <row r="379" spans="1:11">
      <c r="A379" s="1">
        <v>365</v>
      </c>
      <c r="B379" s="8" t="s">
        <v>11</v>
      </c>
      <c r="C379" s="18">
        <f>C384</f>
        <v>84202583.849999994</v>
      </c>
      <c r="D379" s="18">
        <f t="shared" ref="D379:J379" si="142">D384</f>
        <v>73035485.530000001</v>
      </c>
      <c r="E379" s="18">
        <f t="shared" si="142"/>
        <v>10610243.41</v>
      </c>
      <c r="F379" s="18">
        <f t="shared" si="142"/>
        <v>556854.91</v>
      </c>
      <c r="G379" s="18">
        <f t="shared" si="142"/>
        <v>0</v>
      </c>
      <c r="H379" s="18">
        <f t="shared" si="142"/>
        <v>0</v>
      </c>
      <c r="I379" s="18">
        <f t="shared" si="142"/>
        <v>0</v>
      </c>
      <c r="J379" s="18">
        <f t="shared" si="142"/>
        <v>0</v>
      </c>
      <c r="K379" s="14" t="s">
        <v>22</v>
      </c>
    </row>
    <row r="380" spans="1:11">
      <c r="A380" s="1">
        <v>366</v>
      </c>
      <c r="B380" s="80" t="s">
        <v>42</v>
      </c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1:11" ht="30" customHeight="1">
      <c r="A381" s="1">
        <v>367</v>
      </c>
      <c r="B381" s="8" t="s">
        <v>167</v>
      </c>
      <c r="C381" s="18">
        <f>C386</f>
        <v>212555863.39999998</v>
      </c>
      <c r="D381" s="18">
        <f t="shared" ref="D381:J381" si="143">D386</f>
        <v>201388765.07999998</v>
      </c>
      <c r="E381" s="18">
        <f t="shared" si="143"/>
        <v>10610243.41</v>
      </c>
      <c r="F381" s="18">
        <f t="shared" si="143"/>
        <v>556854.91</v>
      </c>
      <c r="G381" s="18">
        <f t="shared" si="143"/>
        <v>0</v>
      </c>
      <c r="H381" s="18">
        <f t="shared" si="143"/>
        <v>0</v>
      </c>
      <c r="I381" s="18">
        <f t="shared" si="143"/>
        <v>0</v>
      </c>
      <c r="J381" s="18">
        <f t="shared" si="143"/>
        <v>0</v>
      </c>
      <c r="K381" s="14" t="s">
        <v>22</v>
      </c>
    </row>
    <row r="382" spans="1:11">
      <c r="A382" s="1">
        <v>368</v>
      </c>
      <c r="B382" s="8" t="s">
        <v>26</v>
      </c>
      <c r="C382" s="18">
        <f>C387</f>
        <v>0</v>
      </c>
      <c r="D382" s="18">
        <f t="shared" ref="D382:G382" si="144">D387</f>
        <v>0</v>
      </c>
      <c r="E382" s="18">
        <f t="shared" si="144"/>
        <v>0</v>
      </c>
      <c r="F382" s="18">
        <f t="shared" si="144"/>
        <v>0</v>
      </c>
      <c r="G382" s="18">
        <f t="shared" si="144"/>
        <v>0</v>
      </c>
      <c r="H382" s="18">
        <v>0</v>
      </c>
      <c r="I382" s="18">
        <v>0</v>
      </c>
      <c r="J382" s="18">
        <v>0</v>
      </c>
      <c r="K382" s="14" t="s">
        <v>7</v>
      </c>
    </row>
    <row r="383" spans="1:11">
      <c r="A383" s="1">
        <v>369</v>
      </c>
      <c r="B383" s="8" t="s">
        <v>10</v>
      </c>
      <c r="C383" s="18">
        <f>C388</f>
        <v>128353279.55</v>
      </c>
      <c r="D383" s="18">
        <f t="shared" ref="D383:G383" si="145">D388</f>
        <v>128353279.55</v>
      </c>
      <c r="E383" s="18">
        <f t="shared" si="145"/>
        <v>0</v>
      </c>
      <c r="F383" s="18">
        <f t="shared" si="145"/>
        <v>0</v>
      </c>
      <c r="G383" s="18">
        <f t="shared" si="145"/>
        <v>0</v>
      </c>
      <c r="H383" s="18">
        <f t="shared" ref="H383:I383" si="146">H388</f>
        <v>0</v>
      </c>
      <c r="I383" s="18">
        <f t="shared" si="146"/>
        <v>0</v>
      </c>
      <c r="J383" s="18">
        <f t="shared" ref="J383:J384" si="147">J388</f>
        <v>0</v>
      </c>
      <c r="K383" s="14" t="s">
        <v>22</v>
      </c>
    </row>
    <row r="384" spans="1:11">
      <c r="A384" s="1">
        <v>370</v>
      </c>
      <c r="B384" s="8" t="s">
        <v>11</v>
      </c>
      <c r="C384" s="18">
        <f>C389</f>
        <v>84202583.849999994</v>
      </c>
      <c r="D384" s="18">
        <f t="shared" ref="D384:I384" si="148">D389</f>
        <v>73035485.530000001</v>
      </c>
      <c r="E384" s="18">
        <f t="shared" si="148"/>
        <v>10610243.41</v>
      </c>
      <c r="F384" s="18">
        <f t="shared" si="148"/>
        <v>556854.91</v>
      </c>
      <c r="G384" s="18">
        <f t="shared" si="148"/>
        <v>0</v>
      </c>
      <c r="H384" s="18">
        <f t="shared" si="148"/>
        <v>0</v>
      </c>
      <c r="I384" s="18">
        <f t="shared" si="148"/>
        <v>0</v>
      </c>
      <c r="J384" s="18">
        <f t="shared" si="147"/>
        <v>0</v>
      </c>
      <c r="K384" s="14" t="s">
        <v>22</v>
      </c>
    </row>
    <row r="385" spans="1:11">
      <c r="A385" s="1">
        <v>371</v>
      </c>
      <c r="B385" s="80" t="s">
        <v>44</v>
      </c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1:11" ht="46.5" customHeight="1">
      <c r="A386" s="1">
        <v>372</v>
      </c>
      <c r="B386" s="40" t="s">
        <v>168</v>
      </c>
      <c r="C386" s="18">
        <f>C387+C388+C389</f>
        <v>212555863.39999998</v>
      </c>
      <c r="D386" s="18">
        <f t="shared" ref="D386:J386" si="149">D387+D388+D389</f>
        <v>201388765.07999998</v>
      </c>
      <c r="E386" s="18">
        <f t="shared" si="149"/>
        <v>10610243.41</v>
      </c>
      <c r="F386" s="18">
        <f t="shared" si="149"/>
        <v>556854.91</v>
      </c>
      <c r="G386" s="18">
        <f t="shared" si="149"/>
        <v>0</v>
      </c>
      <c r="H386" s="18">
        <f t="shared" si="149"/>
        <v>0</v>
      </c>
      <c r="I386" s="18">
        <f t="shared" si="149"/>
        <v>0</v>
      </c>
      <c r="J386" s="18">
        <f t="shared" si="149"/>
        <v>0</v>
      </c>
      <c r="K386" s="14" t="s">
        <v>14</v>
      </c>
    </row>
    <row r="387" spans="1:11">
      <c r="A387" s="1">
        <v>373</v>
      </c>
      <c r="B387" s="8" t="s">
        <v>26</v>
      </c>
      <c r="C387" s="18">
        <f>C419+C424</f>
        <v>0</v>
      </c>
      <c r="D387" s="18">
        <f t="shared" ref="D387:F387" si="150">D419+D424</f>
        <v>0</v>
      </c>
      <c r="E387" s="18">
        <f t="shared" si="150"/>
        <v>0</v>
      </c>
      <c r="F387" s="18">
        <f t="shared" si="150"/>
        <v>0</v>
      </c>
      <c r="G387" s="18">
        <f t="shared" ref="G387:J387" si="151">G407</f>
        <v>0</v>
      </c>
      <c r="H387" s="18">
        <f t="shared" si="151"/>
        <v>0</v>
      </c>
      <c r="I387" s="18">
        <f t="shared" si="151"/>
        <v>0</v>
      </c>
      <c r="J387" s="18">
        <f t="shared" si="151"/>
        <v>0</v>
      </c>
      <c r="K387" s="14" t="s">
        <v>14</v>
      </c>
    </row>
    <row r="388" spans="1:11">
      <c r="A388" s="1">
        <v>374</v>
      </c>
      <c r="B388" s="8" t="s">
        <v>10</v>
      </c>
      <c r="C388" s="18">
        <f>D388+E388+F388+G388+H388+I388+J388</f>
        <v>128353279.55</v>
      </c>
      <c r="D388" s="18">
        <v>128353279.55</v>
      </c>
      <c r="E388" s="18">
        <f>E412+E420+E425</f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 t="s">
        <v>14</v>
      </c>
    </row>
    <row r="389" spans="1:11">
      <c r="A389" s="1">
        <v>375</v>
      </c>
      <c r="B389" s="8" t="s">
        <v>11</v>
      </c>
      <c r="C389" s="18">
        <f>C394+C399+C399+C404+C409+C413+C416+C421+C426+C431</f>
        <v>84202583.849999994</v>
      </c>
      <c r="D389" s="18">
        <f t="shared" ref="D389:J389" si="152">D394+D399+D399+D404+D409+D413+D416+D421+D426+D431</f>
        <v>73035485.530000001</v>
      </c>
      <c r="E389" s="18">
        <f t="shared" si="152"/>
        <v>10610243.41</v>
      </c>
      <c r="F389" s="18">
        <f t="shared" si="152"/>
        <v>556854.91</v>
      </c>
      <c r="G389" s="18">
        <f t="shared" si="152"/>
        <v>0</v>
      </c>
      <c r="H389" s="18">
        <f t="shared" si="152"/>
        <v>0</v>
      </c>
      <c r="I389" s="18">
        <f t="shared" si="152"/>
        <v>0</v>
      </c>
      <c r="J389" s="18">
        <f t="shared" si="152"/>
        <v>0</v>
      </c>
      <c r="K389" s="14" t="s">
        <v>14</v>
      </c>
    </row>
    <row r="390" spans="1:11">
      <c r="A390" s="1">
        <v>376</v>
      </c>
      <c r="B390" s="24" t="s">
        <v>115</v>
      </c>
      <c r="C390" s="18"/>
      <c r="D390" s="18"/>
      <c r="E390" s="18"/>
      <c r="F390" s="18"/>
      <c r="G390" s="18"/>
      <c r="H390" s="18"/>
      <c r="I390" s="18"/>
      <c r="J390" s="18"/>
      <c r="K390" s="14"/>
    </row>
    <row r="391" spans="1:11" ht="51" customHeight="1">
      <c r="A391" s="1">
        <v>377</v>
      </c>
      <c r="B391" s="8" t="s">
        <v>142</v>
      </c>
      <c r="C391" s="18">
        <f>C394</f>
        <v>20308397.050000001</v>
      </c>
      <c r="D391" s="18">
        <f t="shared" ref="D391:J391" si="153">D394</f>
        <v>20308397.050000001</v>
      </c>
      <c r="E391" s="18">
        <f t="shared" si="153"/>
        <v>0</v>
      </c>
      <c r="F391" s="18">
        <f t="shared" si="153"/>
        <v>0</v>
      </c>
      <c r="G391" s="18">
        <f t="shared" si="153"/>
        <v>0</v>
      </c>
      <c r="H391" s="18">
        <f t="shared" si="153"/>
        <v>0</v>
      </c>
      <c r="I391" s="18">
        <f t="shared" si="153"/>
        <v>0</v>
      </c>
      <c r="J391" s="18">
        <f t="shared" si="153"/>
        <v>0</v>
      </c>
      <c r="K391" s="14"/>
    </row>
    <row r="392" spans="1:11">
      <c r="A392" s="1">
        <v>378</v>
      </c>
      <c r="B392" s="8" t="s">
        <v>26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379</v>
      </c>
      <c r="B393" s="8" t="s">
        <v>10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380</v>
      </c>
      <c r="B394" s="8" t="s">
        <v>11</v>
      </c>
      <c r="C394" s="18">
        <f>D394</f>
        <v>20308397.050000001</v>
      </c>
      <c r="D394" s="18">
        <v>20308397.050000001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381</v>
      </c>
      <c r="B395" s="24" t="s">
        <v>116</v>
      </c>
      <c r="C395" s="18"/>
      <c r="D395" s="18"/>
      <c r="E395" s="18"/>
      <c r="F395" s="18"/>
      <c r="G395" s="18"/>
      <c r="H395" s="18"/>
      <c r="I395" s="18"/>
      <c r="J395" s="18"/>
      <c r="K395" s="14"/>
    </row>
    <row r="396" spans="1:11" ht="155.25" customHeight="1">
      <c r="A396" s="1">
        <v>382</v>
      </c>
      <c r="B396" s="8" t="s">
        <v>143</v>
      </c>
      <c r="C396" s="18">
        <f>C398</f>
        <v>45592375.380000003</v>
      </c>
      <c r="D396" s="18">
        <v>45592375.380000003</v>
      </c>
      <c r="E396" s="18">
        <f t="shared" ref="E396:F396" si="154">E398</f>
        <v>0</v>
      </c>
      <c r="F396" s="18">
        <f t="shared" si="154"/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>
      <c r="A397" s="1">
        <v>383</v>
      </c>
      <c r="B397" s="8" t="s">
        <v>26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384</v>
      </c>
      <c r="B398" s="8" t="s">
        <v>10</v>
      </c>
      <c r="C398" s="18">
        <f>SUM(D398:F398)</f>
        <v>45592375.380000003</v>
      </c>
      <c r="D398" s="18">
        <v>45592375.380000003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385</v>
      </c>
      <c r="B399" s="8" t="s">
        <v>11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386</v>
      </c>
      <c r="B400" s="24" t="s">
        <v>118</v>
      </c>
      <c r="C400" s="18"/>
      <c r="D400" s="18"/>
      <c r="E400" s="18"/>
      <c r="F400" s="18"/>
      <c r="G400" s="18"/>
      <c r="H400" s="18"/>
      <c r="I400" s="18"/>
      <c r="J400" s="18"/>
      <c r="K400" s="14"/>
    </row>
    <row r="401" spans="1:11" ht="89.25" customHeight="1">
      <c r="A401" s="1">
        <v>387</v>
      </c>
      <c r="B401" s="8" t="s">
        <v>144</v>
      </c>
      <c r="C401" s="18">
        <f>C403</f>
        <v>53609551.729999997</v>
      </c>
      <c r="D401" s="18">
        <v>53609551.729999997</v>
      </c>
      <c r="E401" s="18">
        <f t="shared" ref="E401:F401" si="155">E403</f>
        <v>0</v>
      </c>
      <c r="F401" s="18">
        <f t="shared" si="155"/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>
      <c r="A402" s="1">
        <v>388</v>
      </c>
      <c r="B402" s="8" t="s">
        <v>26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>
      <c r="A403" s="1">
        <v>389</v>
      </c>
      <c r="B403" s="8" t="s">
        <v>10</v>
      </c>
      <c r="C403" s="18">
        <f>SUM(D403:F403)</f>
        <v>53609551.729999997</v>
      </c>
      <c r="D403" s="18">
        <v>53609551.729999997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390</v>
      </c>
      <c r="B404" s="8" t="s">
        <v>11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391</v>
      </c>
      <c r="B405" s="24" t="s">
        <v>120</v>
      </c>
      <c r="C405" s="18"/>
      <c r="D405" s="18"/>
      <c r="E405" s="18"/>
      <c r="F405" s="18"/>
      <c r="G405" s="18"/>
      <c r="H405" s="18"/>
      <c r="I405" s="18"/>
      <c r="J405" s="18"/>
      <c r="K405" s="14"/>
    </row>
    <row r="406" spans="1:11" ht="50.25" customHeight="1">
      <c r="A406" s="1">
        <v>392</v>
      </c>
      <c r="B406" s="8" t="s">
        <v>221</v>
      </c>
      <c r="C406" s="18">
        <f>C407+C408+C409</f>
        <v>51372077.659999996</v>
      </c>
      <c r="D406" s="18">
        <f t="shared" ref="D406:J406" si="156">D407+D408+D409</f>
        <v>40747100.719999999</v>
      </c>
      <c r="E406" s="18">
        <f t="shared" si="156"/>
        <v>10122949.550000001</v>
      </c>
      <c r="F406" s="18">
        <f t="shared" si="156"/>
        <v>502027.39</v>
      </c>
      <c r="G406" s="18">
        <f t="shared" si="156"/>
        <v>0</v>
      </c>
      <c r="H406" s="18">
        <f t="shared" si="156"/>
        <v>0</v>
      </c>
      <c r="I406" s="18">
        <f t="shared" si="156"/>
        <v>0</v>
      </c>
      <c r="J406" s="18">
        <f t="shared" si="156"/>
        <v>0</v>
      </c>
      <c r="K406" s="14"/>
    </row>
    <row r="407" spans="1:11">
      <c r="A407" s="1">
        <v>393</v>
      </c>
      <c r="B407" s="8" t="s">
        <v>26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>
      <c r="A408" s="1">
        <v>394</v>
      </c>
      <c r="B408" s="8" t="s">
        <v>10</v>
      </c>
      <c r="C408" s="18">
        <f>D408+E408+F408</f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>
      <c r="A409" s="1">
        <v>395</v>
      </c>
      <c r="B409" s="8" t="s">
        <v>11</v>
      </c>
      <c r="C409" s="18">
        <f>SUM(D409:F409)</f>
        <v>51372077.659999996</v>
      </c>
      <c r="D409" s="18">
        <v>40747100.719999999</v>
      </c>
      <c r="E409" s="18">
        <v>10122949.550000001</v>
      </c>
      <c r="F409" s="18">
        <v>502027.39</v>
      </c>
      <c r="G409" s="18">
        <v>0</v>
      </c>
      <c r="H409" s="18">
        <v>0</v>
      </c>
      <c r="I409" s="18">
        <v>0</v>
      </c>
      <c r="J409" s="18">
        <v>0</v>
      </c>
      <c r="K409" s="14"/>
    </row>
    <row r="410" spans="1:11">
      <c r="A410" s="1">
        <v>396</v>
      </c>
      <c r="B410" s="41" t="s">
        <v>122</v>
      </c>
      <c r="C410" s="42"/>
      <c r="D410" s="42"/>
      <c r="E410" s="42"/>
      <c r="F410" s="42"/>
      <c r="G410" s="42"/>
      <c r="H410" s="42"/>
      <c r="I410" s="42"/>
      <c r="J410" s="42"/>
      <c r="K410" s="43"/>
    </row>
    <row r="411" spans="1:11" ht="60">
      <c r="A411" s="1">
        <v>397</v>
      </c>
      <c r="B411" s="8" t="s">
        <v>245</v>
      </c>
      <c r="C411" s="18">
        <f t="shared" ref="C411:J411" si="157">C413+C412</f>
        <v>40128281.200000003</v>
      </c>
      <c r="D411" s="18">
        <f t="shared" si="157"/>
        <v>40128281.200000003</v>
      </c>
      <c r="E411" s="18">
        <f t="shared" si="157"/>
        <v>0</v>
      </c>
      <c r="F411" s="18">
        <f t="shared" si="157"/>
        <v>0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>
      <c r="A412" s="1">
        <v>398</v>
      </c>
      <c r="B412" s="8" t="s">
        <v>2</v>
      </c>
      <c r="C412" s="18">
        <f>SUM(D412:E412)</f>
        <v>29151352.440000001</v>
      </c>
      <c r="D412" s="18">
        <v>29151352.440000001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399</v>
      </c>
      <c r="B413" s="8" t="s">
        <v>3</v>
      </c>
      <c r="C413" s="18">
        <f>SUM(D413:E413)</f>
        <v>10976928.76</v>
      </c>
      <c r="D413" s="18">
        <v>10976928.76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>
      <c r="A414" s="1">
        <v>400</v>
      </c>
      <c r="B414" s="24" t="s">
        <v>123</v>
      </c>
      <c r="C414" s="18"/>
      <c r="D414" s="18"/>
      <c r="E414" s="18"/>
      <c r="F414" s="18"/>
      <c r="G414" s="18"/>
      <c r="H414" s="18"/>
      <c r="I414" s="18"/>
      <c r="J414" s="18"/>
      <c r="K414" s="43"/>
    </row>
    <row r="415" spans="1:11" ht="74.25" customHeight="1">
      <c r="A415" s="1">
        <v>401</v>
      </c>
      <c r="B415" s="8" t="s">
        <v>224</v>
      </c>
      <c r="C415" s="18">
        <f>C416</f>
        <v>1401380.38</v>
      </c>
      <c r="D415" s="18">
        <f t="shared" ref="D415:J415" si="158">D416</f>
        <v>1003059</v>
      </c>
      <c r="E415" s="18">
        <f t="shared" si="158"/>
        <v>343493.86</v>
      </c>
      <c r="F415" s="18">
        <f t="shared" si="158"/>
        <v>54827.519999999997</v>
      </c>
      <c r="G415" s="18">
        <f t="shared" si="158"/>
        <v>0</v>
      </c>
      <c r="H415" s="18">
        <f t="shared" si="158"/>
        <v>0</v>
      </c>
      <c r="I415" s="18">
        <f t="shared" si="158"/>
        <v>0</v>
      </c>
      <c r="J415" s="18">
        <f t="shared" si="158"/>
        <v>0</v>
      </c>
      <c r="K415" s="43"/>
    </row>
    <row r="416" spans="1:11">
      <c r="A416" s="1">
        <v>402</v>
      </c>
      <c r="B416" s="8" t="s">
        <v>3</v>
      </c>
      <c r="C416" s="18">
        <f>D416+E416+F416+G416+H416+I416+J416</f>
        <v>1401380.38</v>
      </c>
      <c r="D416" s="18">
        <v>1003059</v>
      </c>
      <c r="E416" s="18">
        <v>343493.86</v>
      </c>
      <c r="F416" s="18">
        <v>54827.519999999997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403</v>
      </c>
      <c r="B417" s="24" t="s">
        <v>246</v>
      </c>
      <c r="C417" s="18"/>
      <c r="D417" s="18"/>
      <c r="E417" s="18"/>
      <c r="F417" s="18"/>
      <c r="G417" s="18"/>
      <c r="H417" s="18"/>
      <c r="I417" s="18"/>
      <c r="J417" s="18"/>
      <c r="K417" s="43"/>
    </row>
    <row r="418" spans="1:11" ht="45">
      <c r="A418" s="1">
        <v>404</v>
      </c>
      <c r="B418" s="8" t="s">
        <v>247</v>
      </c>
      <c r="C418" s="18">
        <f>E418</f>
        <v>0</v>
      </c>
      <c r="D418" s="18">
        <v>0</v>
      </c>
      <c r="E418" s="18">
        <f>E419+E420+E421</f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>
      <c r="A419" s="1">
        <v>405</v>
      </c>
      <c r="B419" s="8" t="s">
        <v>1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406</v>
      </c>
      <c r="B420" s="8" t="s">
        <v>2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407</v>
      </c>
      <c r="B421" s="8" t="s">
        <v>3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408</v>
      </c>
      <c r="B422" s="24" t="s">
        <v>140</v>
      </c>
      <c r="C422" s="18"/>
      <c r="D422" s="18"/>
      <c r="E422" s="18"/>
      <c r="F422" s="18"/>
      <c r="G422" s="18"/>
      <c r="H422" s="18"/>
      <c r="I422" s="18"/>
      <c r="J422" s="18"/>
      <c r="K422" s="43"/>
    </row>
    <row r="423" spans="1:11" ht="75">
      <c r="A423" s="1">
        <v>409</v>
      </c>
      <c r="B423" s="8" t="s">
        <v>248</v>
      </c>
      <c r="C423" s="18">
        <f>E423</f>
        <v>0</v>
      </c>
      <c r="D423" s="18">
        <v>0</v>
      </c>
      <c r="E423" s="18">
        <f>E424+E425+E426</f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>
      <c r="A424" s="1">
        <v>410</v>
      </c>
      <c r="B424" s="8" t="s">
        <v>1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>
      <c r="A425" s="1">
        <v>411</v>
      </c>
      <c r="B425" s="8" t="s">
        <v>2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412</v>
      </c>
      <c r="B426" s="8" t="s">
        <v>3</v>
      </c>
      <c r="C426" s="18">
        <f>E426</f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413</v>
      </c>
      <c r="B427" s="24" t="s">
        <v>141</v>
      </c>
      <c r="C427" s="18"/>
      <c r="D427" s="18"/>
      <c r="E427" s="18"/>
      <c r="F427" s="18"/>
      <c r="G427" s="18"/>
      <c r="H427" s="18"/>
      <c r="I427" s="18"/>
      <c r="J427" s="18"/>
      <c r="K427" s="43"/>
    </row>
    <row r="428" spans="1:11" ht="45">
      <c r="A428" s="1">
        <v>414</v>
      </c>
      <c r="B428" s="8" t="s">
        <v>251</v>
      </c>
      <c r="C428" s="18">
        <f>C429+C430+C431</f>
        <v>143800</v>
      </c>
      <c r="D428" s="18">
        <f t="shared" ref="D428:J428" si="159">D429+D430+D431</f>
        <v>0</v>
      </c>
      <c r="E428" s="18">
        <f t="shared" si="159"/>
        <v>143800</v>
      </c>
      <c r="F428" s="18">
        <f t="shared" si="159"/>
        <v>0</v>
      </c>
      <c r="G428" s="18">
        <f t="shared" si="159"/>
        <v>0</v>
      </c>
      <c r="H428" s="18">
        <f t="shared" si="159"/>
        <v>0</v>
      </c>
      <c r="I428" s="18">
        <f t="shared" si="159"/>
        <v>0</v>
      </c>
      <c r="J428" s="18">
        <f t="shared" si="159"/>
        <v>0</v>
      </c>
      <c r="K428" s="43"/>
    </row>
    <row r="429" spans="1:11">
      <c r="A429" s="1">
        <v>415</v>
      </c>
      <c r="B429" s="8" t="s">
        <v>1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>
      <c r="A430" s="1">
        <v>416</v>
      </c>
      <c r="B430" s="8" t="s">
        <v>2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>
      <c r="A431" s="1">
        <v>417</v>
      </c>
      <c r="B431" s="8" t="s">
        <v>3</v>
      </c>
      <c r="C431" s="18">
        <f>D431+E431+F431+G431+H431+I431+J431</f>
        <v>143800</v>
      </c>
      <c r="D431" s="18">
        <v>0</v>
      </c>
      <c r="E431" s="18">
        <v>143800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43"/>
    </row>
    <row r="432" spans="1:11">
      <c r="A432" s="1">
        <v>418</v>
      </c>
      <c r="B432" s="80" t="s">
        <v>184</v>
      </c>
      <c r="C432" s="81"/>
      <c r="D432" s="81"/>
      <c r="E432" s="81"/>
      <c r="F432" s="81"/>
      <c r="G432" s="81"/>
      <c r="H432" s="81"/>
      <c r="I432" s="81"/>
      <c r="J432" s="81"/>
      <c r="K432" s="81"/>
    </row>
    <row r="433" spans="1:11" ht="33" customHeight="1">
      <c r="A433" s="1">
        <v>419</v>
      </c>
      <c r="B433" s="24" t="s">
        <v>186</v>
      </c>
      <c r="C433" s="18">
        <f t="shared" ref="C433:J433" si="160">C437+C468</f>
        <v>60858968.309999995</v>
      </c>
      <c r="D433" s="18">
        <f t="shared" si="160"/>
        <v>33092359.079999998</v>
      </c>
      <c r="E433" s="18">
        <f t="shared" si="160"/>
        <v>884641</v>
      </c>
      <c r="F433" s="18">
        <f t="shared" si="160"/>
        <v>3537500</v>
      </c>
      <c r="G433" s="18">
        <f t="shared" si="160"/>
        <v>2019700.88</v>
      </c>
      <c r="H433" s="18">
        <f t="shared" si="160"/>
        <v>14173767.35</v>
      </c>
      <c r="I433" s="18">
        <f t="shared" si="160"/>
        <v>3575500</v>
      </c>
      <c r="J433" s="18">
        <f t="shared" si="160"/>
        <v>3575500</v>
      </c>
      <c r="K433" s="14" t="s">
        <v>47</v>
      </c>
    </row>
    <row r="434" spans="1:11" ht="28.5" customHeight="1">
      <c r="A434" s="1">
        <v>420</v>
      </c>
      <c r="B434" s="8" t="s">
        <v>48</v>
      </c>
      <c r="C434" s="18">
        <f>C438+C470</f>
        <v>29065341.399999999</v>
      </c>
      <c r="D434" s="18">
        <f t="shared" ref="D434:J434" si="161">D438+D470</f>
        <v>29065341.399999999</v>
      </c>
      <c r="E434" s="18">
        <f t="shared" si="161"/>
        <v>0</v>
      </c>
      <c r="F434" s="18">
        <f t="shared" si="161"/>
        <v>0</v>
      </c>
      <c r="G434" s="18">
        <f t="shared" si="161"/>
        <v>0</v>
      </c>
      <c r="H434" s="18">
        <f t="shared" si="161"/>
        <v>0</v>
      </c>
      <c r="I434" s="18">
        <f t="shared" si="161"/>
        <v>0</v>
      </c>
      <c r="J434" s="18">
        <f t="shared" si="161"/>
        <v>0</v>
      </c>
      <c r="K434" s="14" t="s">
        <v>47</v>
      </c>
    </row>
    <row r="435" spans="1:11" ht="28.5" customHeight="1">
      <c r="A435" s="1">
        <v>421</v>
      </c>
      <c r="B435" s="8" t="s">
        <v>49</v>
      </c>
      <c r="C435" s="18">
        <f>C439+C471</f>
        <v>31793626.909999996</v>
      </c>
      <c r="D435" s="18">
        <f t="shared" ref="D435:J435" si="162">D439+D471</f>
        <v>4027017.6799999997</v>
      </c>
      <c r="E435" s="18">
        <f t="shared" si="162"/>
        <v>884641</v>
      </c>
      <c r="F435" s="18">
        <f t="shared" si="162"/>
        <v>3537500</v>
      </c>
      <c r="G435" s="18">
        <f t="shared" si="162"/>
        <v>2019700.88</v>
      </c>
      <c r="H435" s="18">
        <f t="shared" si="162"/>
        <v>14173767.35</v>
      </c>
      <c r="I435" s="18">
        <f t="shared" si="162"/>
        <v>3575500</v>
      </c>
      <c r="J435" s="18">
        <f t="shared" si="162"/>
        <v>3575500</v>
      </c>
      <c r="K435" s="14" t="s">
        <v>47</v>
      </c>
    </row>
    <row r="436" spans="1:11" ht="15" customHeight="1">
      <c r="A436" s="1">
        <v>422</v>
      </c>
      <c r="B436" s="96" t="s">
        <v>50</v>
      </c>
      <c r="C436" s="86"/>
      <c r="D436" s="86"/>
      <c r="E436" s="86"/>
      <c r="F436" s="86"/>
      <c r="G436" s="86"/>
      <c r="H436" s="86"/>
      <c r="I436" s="86"/>
      <c r="J436" s="86"/>
      <c r="K436" s="87"/>
    </row>
    <row r="437" spans="1:11" ht="30" customHeight="1">
      <c r="A437" s="1">
        <v>423</v>
      </c>
      <c r="B437" s="8" t="s">
        <v>187</v>
      </c>
      <c r="C437" s="18">
        <f>C441</f>
        <v>60858968.309999995</v>
      </c>
      <c r="D437" s="18">
        <f t="shared" ref="D437:J437" si="163">D441</f>
        <v>33092359.079999998</v>
      </c>
      <c r="E437" s="18">
        <f t="shared" si="163"/>
        <v>884641</v>
      </c>
      <c r="F437" s="18">
        <f t="shared" si="163"/>
        <v>3537500</v>
      </c>
      <c r="G437" s="18">
        <f t="shared" si="163"/>
        <v>2019700.88</v>
      </c>
      <c r="H437" s="18">
        <f t="shared" si="163"/>
        <v>14173767.35</v>
      </c>
      <c r="I437" s="18">
        <f t="shared" si="163"/>
        <v>3575500</v>
      </c>
      <c r="J437" s="18">
        <f t="shared" si="163"/>
        <v>3575500</v>
      </c>
      <c r="K437" s="14" t="s">
        <v>47</v>
      </c>
    </row>
    <row r="438" spans="1:11" ht="27" customHeight="1">
      <c r="A438" s="1">
        <v>424</v>
      </c>
      <c r="B438" s="8" t="s">
        <v>10</v>
      </c>
      <c r="C438" s="18">
        <f>C442</f>
        <v>29065341.399999999</v>
      </c>
      <c r="D438" s="18">
        <f t="shared" ref="D438:J438" si="164">D442</f>
        <v>29065341.399999999</v>
      </c>
      <c r="E438" s="18">
        <f t="shared" si="164"/>
        <v>0</v>
      </c>
      <c r="F438" s="18">
        <f t="shared" si="164"/>
        <v>0</v>
      </c>
      <c r="G438" s="18">
        <f t="shared" si="164"/>
        <v>0</v>
      </c>
      <c r="H438" s="18">
        <f t="shared" si="164"/>
        <v>0</v>
      </c>
      <c r="I438" s="18">
        <f t="shared" si="164"/>
        <v>0</v>
      </c>
      <c r="J438" s="18">
        <f t="shared" si="164"/>
        <v>0</v>
      </c>
      <c r="K438" s="14" t="s">
        <v>47</v>
      </c>
    </row>
    <row r="439" spans="1:11" ht="25.5" customHeight="1">
      <c r="A439" s="1">
        <v>425</v>
      </c>
      <c r="B439" s="8" t="s">
        <v>11</v>
      </c>
      <c r="C439" s="18">
        <f>C443</f>
        <v>31793626.909999996</v>
      </c>
      <c r="D439" s="18">
        <f t="shared" ref="D439:J439" si="165">D443</f>
        <v>4027017.6799999997</v>
      </c>
      <c r="E439" s="18">
        <f t="shared" si="165"/>
        <v>884641</v>
      </c>
      <c r="F439" s="18">
        <v>3537500</v>
      </c>
      <c r="G439" s="18">
        <f t="shared" si="165"/>
        <v>2019700.88</v>
      </c>
      <c r="H439" s="18">
        <f t="shared" si="165"/>
        <v>14173767.35</v>
      </c>
      <c r="I439" s="18">
        <f t="shared" si="165"/>
        <v>3575500</v>
      </c>
      <c r="J439" s="18">
        <f t="shared" si="165"/>
        <v>3575500</v>
      </c>
      <c r="K439" s="14" t="s">
        <v>47</v>
      </c>
    </row>
    <row r="440" spans="1:11">
      <c r="A440" s="1">
        <v>426</v>
      </c>
      <c r="B440" s="80" t="s">
        <v>44</v>
      </c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1:11" ht="44.25" customHeight="1">
      <c r="A441" s="1">
        <v>427</v>
      </c>
      <c r="B441" s="40" t="s">
        <v>236</v>
      </c>
      <c r="C441" s="18">
        <f>C442+C443</f>
        <v>60858968.309999995</v>
      </c>
      <c r="D441" s="18">
        <f t="shared" ref="D441:H441" si="166">D442+D443</f>
        <v>33092359.079999998</v>
      </c>
      <c r="E441" s="18">
        <f t="shared" si="166"/>
        <v>884641</v>
      </c>
      <c r="F441" s="18">
        <f t="shared" si="166"/>
        <v>3537500</v>
      </c>
      <c r="G441" s="18">
        <f t="shared" si="166"/>
        <v>2019700.88</v>
      </c>
      <c r="H441" s="18">
        <f t="shared" si="166"/>
        <v>14173767.35</v>
      </c>
      <c r="I441" s="18">
        <f t="shared" ref="I441:J441" si="167">I442+I443</f>
        <v>3575500</v>
      </c>
      <c r="J441" s="18">
        <f t="shared" si="167"/>
        <v>3575500</v>
      </c>
      <c r="K441" s="14" t="s">
        <v>47</v>
      </c>
    </row>
    <row r="442" spans="1:11" ht="29.25" customHeight="1">
      <c r="A442" s="1">
        <v>428</v>
      </c>
      <c r="B442" s="8" t="s">
        <v>10</v>
      </c>
      <c r="C442" s="18">
        <f>C446+C450+C454+C458+C462</f>
        <v>29065341.399999999</v>
      </c>
      <c r="D442" s="18">
        <f t="shared" ref="D442:J442" si="168">D446+D450+D454+D458+D462+D473</f>
        <v>29065341.399999999</v>
      </c>
      <c r="E442" s="18">
        <f t="shared" si="168"/>
        <v>0</v>
      </c>
      <c r="F442" s="18">
        <f t="shared" si="168"/>
        <v>0</v>
      </c>
      <c r="G442" s="18">
        <f t="shared" si="168"/>
        <v>0</v>
      </c>
      <c r="H442" s="18">
        <f t="shared" si="168"/>
        <v>0</v>
      </c>
      <c r="I442" s="18">
        <f t="shared" si="168"/>
        <v>0</v>
      </c>
      <c r="J442" s="18">
        <f t="shared" si="168"/>
        <v>0</v>
      </c>
      <c r="K442" s="14" t="s">
        <v>47</v>
      </c>
    </row>
    <row r="443" spans="1:11" ht="30" customHeight="1">
      <c r="A443" s="1">
        <v>429</v>
      </c>
      <c r="B443" s="8" t="s">
        <v>11</v>
      </c>
      <c r="C443" s="18">
        <f>C447+C451+C455+C459+C463+C466</f>
        <v>31793626.909999996</v>
      </c>
      <c r="D443" s="18">
        <f t="shared" ref="D443:I443" si="169">D447+D451+D455+D459+D463+D466</f>
        <v>4027017.6799999997</v>
      </c>
      <c r="E443" s="18">
        <f t="shared" si="169"/>
        <v>884641</v>
      </c>
      <c r="F443" s="18">
        <v>3537500</v>
      </c>
      <c r="G443" s="18">
        <f t="shared" si="169"/>
        <v>2019700.88</v>
      </c>
      <c r="H443" s="18">
        <f t="shared" si="169"/>
        <v>14173767.35</v>
      </c>
      <c r="I443" s="18">
        <f t="shared" si="169"/>
        <v>3575500</v>
      </c>
      <c r="J443" s="18">
        <f t="shared" ref="J443" si="170">J447+J451+J455+J459+J463+J466</f>
        <v>3575500</v>
      </c>
      <c r="K443" s="14" t="s">
        <v>47</v>
      </c>
    </row>
    <row r="444" spans="1:11" ht="21" customHeight="1">
      <c r="A444" s="1">
        <v>430</v>
      </c>
      <c r="B444" s="24" t="s">
        <v>115</v>
      </c>
      <c r="C444" s="18"/>
      <c r="D444" s="18"/>
      <c r="E444" s="18"/>
      <c r="F444" s="18"/>
      <c r="G444" s="18"/>
      <c r="H444" s="18"/>
      <c r="I444" s="18"/>
      <c r="J444" s="18"/>
      <c r="K444" s="14"/>
    </row>
    <row r="445" spans="1:11" ht="48" customHeight="1">
      <c r="A445" s="1">
        <v>431</v>
      </c>
      <c r="B445" s="8" t="s">
        <v>189</v>
      </c>
      <c r="C445" s="45">
        <f>C446+C447</f>
        <v>23339508.759999998</v>
      </c>
      <c r="D445" s="45">
        <f>D446+D447</f>
        <v>23339508.759999998</v>
      </c>
      <c r="E445" s="45">
        <f t="shared" ref="E445:J445" si="171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.75" customHeight="1">
      <c r="A446" s="1">
        <v>432</v>
      </c>
      <c r="B446" s="8" t="s">
        <v>2</v>
      </c>
      <c r="C446" s="45">
        <f>D446</f>
        <v>21152149</v>
      </c>
      <c r="D446" s="45">
        <v>21152149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>
      <c r="A447" s="1">
        <v>433</v>
      </c>
      <c r="B447" s="8" t="s">
        <v>3</v>
      </c>
      <c r="C447" s="45">
        <f>D447</f>
        <v>2187359.7599999998</v>
      </c>
      <c r="D447" s="45">
        <v>2187359.7599999998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1.75" customHeight="1">
      <c r="A448" s="1">
        <v>434</v>
      </c>
      <c r="B448" s="24" t="s">
        <v>116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59.25" customHeight="1">
      <c r="A449" s="1">
        <v>435</v>
      </c>
      <c r="B449" s="8" t="s">
        <v>190</v>
      </c>
      <c r="C449" s="45">
        <f>C450+C451</f>
        <v>7591906</v>
      </c>
      <c r="D449" s="45">
        <f>D450+D451</f>
        <v>7591906</v>
      </c>
      <c r="E449" s="45">
        <f t="shared" ref="E449:J449" si="172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21" customHeight="1">
      <c r="A450" s="1">
        <v>436</v>
      </c>
      <c r="B450" s="8" t="s">
        <v>2</v>
      </c>
      <c r="C450" s="45">
        <f>D450</f>
        <v>6832715.4000000004</v>
      </c>
      <c r="D450" s="45">
        <v>6832715.4000000004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9.5" customHeight="1">
      <c r="A451" s="1">
        <v>437</v>
      </c>
      <c r="B451" s="8" t="s">
        <v>3</v>
      </c>
      <c r="C451" s="45">
        <f>D451</f>
        <v>759190.6</v>
      </c>
      <c r="D451" s="45">
        <v>759190.6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4" customHeight="1">
      <c r="A452" s="1">
        <v>438</v>
      </c>
      <c r="B452" s="24" t="s">
        <v>118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45.75" customHeight="1">
      <c r="A453" s="1">
        <v>439</v>
      </c>
      <c r="B453" s="8" t="s">
        <v>188</v>
      </c>
      <c r="C453" s="45">
        <f>C454+C455</f>
        <v>1200530</v>
      </c>
      <c r="D453" s="45">
        <f>D454+D455</f>
        <v>1200530</v>
      </c>
      <c r="E453" s="45">
        <f t="shared" ref="E453:J453" si="173">E455</f>
        <v>0</v>
      </c>
      <c r="F453" s="45">
        <f t="shared" si="173"/>
        <v>0</v>
      </c>
      <c r="G453" s="45">
        <f t="shared" si="173"/>
        <v>0</v>
      </c>
      <c r="H453" s="45">
        <f t="shared" si="173"/>
        <v>0</v>
      </c>
      <c r="I453" s="45">
        <f t="shared" si="173"/>
        <v>0</v>
      </c>
      <c r="J453" s="45">
        <f t="shared" si="173"/>
        <v>0</v>
      </c>
      <c r="K453" s="14"/>
    </row>
    <row r="454" spans="1:11" ht="18" customHeight="1">
      <c r="A454" s="1">
        <v>440</v>
      </c>
      <c r="B454" s="8" t="s">
        <v>2</v>
      </c>
      <c r="C454" s="45">
        <f>D454</f>
        <v>1080477</v>
      </c>
      <c r="D454" s="45">
        <v>1080477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6.5" customHeight="1">
      <c r="A455" s="1">
        <v>441</v>
      </c>
      <c r="B455" s="8" t="s">
        <v>3</v>
      </c>
      <c r="C455" s="45">
        <f>D455</f>
        <v>120053</v>
      </c>
      <c r="D455" s="45">
        <v>120053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14"/>
    </row>
    <row r="456" spans="1:11" ht="21" customHeight="1">
      <c r="A456" s="1">
        <v>442</v>
      </c>
      <c r="B456" s="24" t="s">
        <v>120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33" customHeight="1">
      <c r="A457" s="1">
        <v>443</v>
      </c>
      <c r="B457" s="8" t="s">
        <v>191</v>
      </c>
      <c r="C457" s="45">
        <f>C459</f>
        <v>27532381.549999997</v>
      </c>
      <c r="D457" s="45">
        <f t="shared" ref="D457:I457" si="174">D459</f>
        <v>550414.31999999995</v>
      </c>
      <c r="E457" s="45">
        <f t="shared" si="174"/>
        <v>99999</v>
      </c>
      <c r="F457" s="45">
        <f t="shared" si="174"/>
        <v>3537500</v>
      </c>
      <c r="G457" s="45">
        <f t="shared" si="174"/>
        <v>2019700.88</v>
      </c>
      <c r="H457" s="45">
        <f t="shared" si="174"/>
        <v>14173767.35</v>
      </c>
      <c r="I457" s="45">
        <f t="shared" si="174"/>
        <v>3575500</v>
      </c>
      <c r="J457" s="45">
        <f t="shared" ref="J457" si="175">J459</f>
        <v>3575500</v>
      </c>
      <c r="K457" s="14"/>
    </row>
    <row r="458" spans="1:11" ht="15.75" customHeight="1">
      <c r="A458" s="1">
        <v>444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7.25" customHeight="1">
      <c r="A459" s="1">
        <v>445</v>
      </c>
      <c r="B459" s="8" t="s">
        <v>3</v>
      </c>
      <c r="C459" s="45">
        <f>D459+E459+F459+G459+H459+I459+J459</f>
        <v>27532381.549999997</v>
      </c>
      <c r="D459" s="45">
        <v>550414.31999999995</v>
      </c>
      <c r="E459" s="45">
        <v>99999</v>
      </c>
      <c r="F459" s="45">
        <v>3537500</v>
      </c>
      <c r="G459" s="45">
        <v>2019700.88</v>
      </c>
      <c r="H459" s="45">
        <v>14173767.35</v>
      </c>
      <c r="I459" s="45">
        <v>3575500</v>
      </c>
      <c r="J459" s="45">
        <v>3575500</v>
      </c>
      <c r="K459" s="14"/>
    </row>
    <row r="460" spans="1:11" ht="21" customHeight="1">
      <c r="A460" s="1">
        <v>446</v>
      </c>
      <c r="B460" s="24" t="s">
        <v>122</v>
      </c>
      <c r="C460" s="45"/>
      <c r="D460" s="45"/>
      <c r="E460" s="45"/>
      <c r="F460" s="45"/>
      <c r="G460" s="45"/>
      <c r="H460" s="45"/>
      <c r="I460" s="45"/>
      <c r="J460" s="45"/>
      <c r="K460" s="14"/>
    </row>
    <row r="461" spans="1:11" ht="78.75" customHeight="1">
      <c r="A461" s="1">
        <v>447</v>
      </c>
      <c r="B461" s="8" t="s">
        <v>192</v>
      </c>
      <c r="C461" s="45">
        <f>C463</f>
        <v>410000</v>
      </c>
      <c r="D461" s="45">
        <f t="shared" ref="D461:I461" si="176">D463</f>
        <v>410000</v>
      </c>
      <c r="E461" s="45">
        <f t="shared" si="176"/>
        <v>0</v>
      </c>
      <c r="F461" s="45">
        <f t="shared" si="176"/>
        <v>0</v>
      </c>
      <c r="G461" s="45">
        <f t="shared" si="176"/>
        <v>0</v>
      </c>
      <c r="H461" s="45">
        <f t="shared" si="176"/>
        <v>0</v>
      </c>
      <c r="I461" s="45">
        <f t="shared" si="176"/>
        <v>0</v>
      </c>
      <c r="J461" s="45">
        <f t="shared" ref="J461" si="177">J463</f>
        <v>0</v>
      </c>
      <c r="K461" s="14"/>
    </row>
    <row r="462" spans="1:11" ht="19.5" customHeight="1">
      <c r="A462" s="1">
        <v>448</v>
      </c>
      <c r="B462" s="8" t="s">
        <v>2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>
      <c r="A463" s="1">
        <v>449</v>
      </c>
      <c r="B463" s="8" t="s">
        <v>3</v>
      </c>
      <c r="C463" s="46">
        <f>D463</f>
        <v>410000</v>
      </c>
      <c r="D463" s="46">
        <v>410000</v>
      </c>
      <c r="E463" s="46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14"/>
    </row>
    <row r="464" spans="1:11" ht="18" customHeight="1">
      <c r="A464" s="1">
        <v>450</v>
      </c>
      <c r="B464" s="41" t="s">
        <v>123</v>
      </c>
      <c r="C464" s="55"/>
      <c r="D464" s="55"/>
      <c r="E464" s="55"/>
      <c r="F464" s="56"/>
      <c r="G464" s="56"/>
      <c r="H464" s="56"/>
      <c r="I464" s="56"/>
      <c r="J464" s="56"/>
      <c r="K464" s="43"/>
    </row>
    <row r="465" spans="1:11" ht="72.75" customHeight="1">
      <c r="A465" s="1">
        <v>451</v>
      </c>
      <c r="B465" s="8" t="s">
        <v>240</v>
      </c>
      <c r="C465" s="46">
        <f>C466</f>
        <v>784642</v>
      </c>
      <c r="D465" s="46">
        <f t="shared" ref="D465:J465" si="178">D466</f>
        <v>0</v>
      </c>
      <c r="E465" s="46">
        <f t="shared" si="178"/>
        <v>784642</v>
      </c>
      <c r="F465" s="46">
        <f t="shared" si="178"/>
        <v>0</v>
      </c>
      <c r="G465" s="46">
        <f t="shared" si="178"/>
        <v>0</v>
      </c>
      <c r="H465" s="46">
        <f t="shared" si="178"/>
        <v>0</v>
      </c>
      <c r="I465" s="46">
        <f t="shared" si="178"/>
        <v>0</v>
      </c>
      <c r="J465" s="46">
        <f t="shared" si="178"/>
        <v>0</v>
      </c>
      <c r="K465" s="14"/>
    </row>
    <row r="466" spans="1:11" ht="18" customHeight="1">
      <c r="A466" s="1">
        <v>452</v>
      </c>
      <c r="B466" s="8" t="s">
        <v>3</v>
      </c>
      <c r="C466" s="46">
        <f>E466</f>
        <v>784642</v>
      </c>
      <c r="D466" s="46">
        <v>0</v>
      </c>
      <c r="E466" s="46">
        <v>784642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14"/>
    </row>
    <row r="467" spans="1:11">
      <c r="A467" s="1">
        <v>453</v>
      </c>
      <c r="B467" s="96" t="s">
        <v>12</v>
      </c>
      <c r="C467" s="97"/>
      <c r="D467" s="97"/>
      <c r="E467" s="97"/>
      <c r="F467" s="97"/>
      <c r="G467" s="97"/>
      <c r="H467" s="97"/>
      <c r="I467" s="97"/>
      <c r="J467" s="97"/>
      <c r="K467" s="98"/>
    </row>
    <row r="468" spans="1:11" ht="33.75" customHeight="1">
      <c r="A468" s="1">
        <v>454</v>
      </c>
      <c r="B468" s="7" t="s">
        <v>45</v>
      </c>
      <c r="C468" s="18">
        <f>C472</f>
        <v>0</v>
      </c>
      <c r="D468" s="18">
        <f t="shared" ref="D468:J468" si="179">D472</f>
        <v>0</v>
      </c>
      <c r="E468" s="18">
        <f t="shared" si="179"/>
        <v>0</v>
      </c>
      <c r="F468" s="18">
        <f t="shared" si="179"/>
        <v>0</v>
      </c>
      <c r="G468" s="18">
        <f t="shared" si="179"/>
        <v>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/>
    </row>
    <row r="469" spans="1:11">
      <c r="A469" s="1">
        <v>455</v>
      </c>
      <c r="B469" s="7" t="s">
        <v>46</v>
      </c>
      <c r="C469" s="18"/>
      <c r="D469" s="18"/>
      <c r="E469" s="18"/>
      <c r="F469" s="18"/>
      <c r="G469" s="18"/>
      <c r="H469" s="18"/>
      <c r="I469" s="18"/>
      <c r="J469" s="18"/>
      <c r="K469" s="14"/>
    </row>
    <row r="470" spans="1:11">
      <c r="A470" s="1">
        <v>456</v>
      </c>
      <c r="B470" s="8" t="s">
        <v>10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/>
    </row>
    <row r="471" spans="1:11">
      <c r="A471" s="1">
        <v>457</v>
      </c>
      <c r="B471" s="8" t="s">
        <v>11</v>
      </c>
      <c r="C471" s="18">
        <f>C474</f>
        <v>0</v>
      </c>
      <c r="D471" s="18">
        <f t="shared" ref="D471:J471" si="180">D474</f>
        <v>0</v>
      </c>
      <c r="E471" s="18">
        <f t="shared" si="180"/>
        <v>0</v>
      </c>
      <c r="F471" s="18">
        <f t="shared" si="180"/>
        <v>0</v>
      </c>
      <c r="G471" s="18">
        <f t="shared" si="180"/>
        <v>0</v>
      </c>
      <c r="H471" s="18">
        <f t="shared" si="180"/>
        <v>0</v>
      </c>
      <c r="I471" s="18">
        <f t="shared" si="180"/>
        <v>0</v>
      </c>
      <c r="J471" s="18">
        <f t="shared" si="180"/>
        <v>0</v>
      </c>
      <c r="K471" s="14"/>
    </row>
    <row r="472" spans="1:11" ht="47.25" customHeight="1">
      <c r="A472" s="1">
        <v>458</v>
      </c>
      <c r="B472" s="8" t="s">
        <v>268</v>
      </c>
      <c r="C472" s="18">
        <f>C474</f>
        <v>0</v>
      </c>
      <c r="D472" s="18">
        <f t="shared" ref="D472:J472" si="181">D474</f>
        <v>0</v>
      </c>
      <c r="E472" s="18">
        <f t="shared" si="181"/>
        <v>0</v>
      </c>
      <c r="F472" s="18">
        <f t="shared" si="181"/>
        <v>0</v>
      </c>
      <c r="G472" s="18">
        <f t="shared" si="181"/>
        <v>0</v>
      </c>
      <c r="H472" s="18">
        <f t="shared" si="181"/>
        <v>0</v>
      </c>
      <c r="I472" s="18">
        <f t="shared" si="181"/>
        <v>0</v>
      </c>
      <c r="J472" s="18">
        <f t="shared" si="181"/>
        <v>0</v>
      </c>
      <c r="K472" s="14" t="s">
        <v>14</v>
      </c>
    </row>
    <row r="473" spans="1:11">
      <c r="A473" s="1">
        <v>459</v>
      </c>
      <c r="B473" s="8" t="s">
        <v>10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1">
      <c r="A474" s="1">
        <v>460</v>
      </c>
      <c r="B474" s="8" t="s">
        <v>11</v>
      </c>
      <c r="C474" s="18">
        <f>SUM(E474:J474)</f>
        <v>0</v>
      </c>
      <c r="D474" s="18">
        <v>0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4" t="s">
        <v>14</v>
      </c>
    </row>
    <row r="475" spans="1:11" ht="23.25" customHeight="1">
      <c r="A475" s="1">
        <v>461</v>
      </c>
      <c r="B475" s="77" t="s">
        <v>214</v>
      </c>
      <c r="C475" s="81"/>
      <c r="D475" s="81"/>
      <c r="E475" s="81"/>
      <c r="F475" s="81"/>
      <c r="G475" s="81"/>
      <c r="H475" s="81"/>
      <c r="I475" s="81"/>
      <c r="J475" s="81"/>
      <c r="K475" s="81"/>
    </row>
    <row r="476" spans="1:11" ht="21" customHeight="1">
      <c r="A476" s="1">
        <v>462</v>
      </c>
      <c r="B476" s="77" t="s">
        <v>51</v>
      </c>
      <c r="C476" s="81"/>
      <c r="D476" s="81"/>
      <c r="E476" s="81"/>
      <c r="F476" s="81"/>
      <c r="G476" s="81"/>
      <c r="H476" s="81"/>
      <c r="I476" s="81"/>
      <c r="J476" s="81"/>
      <c r="K476" s="81"/>
    </row>
    <row r="477" spans="1:11" ht="29.25" customHeight="1">
      <c r="A477" s="1">
        <v>463</v>
      </c>
      <c r="B477" s="28" t="s">
        <v>169</v>
      </c>
      <c r="C477" s="25">
        <f>C483</f>
        <v>90365296.399999991</v>
      </c>
      <c r="D477" s="25">
        <f t="shared" ref="D477:J477" si="182">D483</f>
        <v>16152982</v>
      </c>
      <c r="E477" s="25">
        <f t="shared" si="182"/>
        <v>10399040.6</v>
      </c>
      <c r="F477" s="25">
        <f t="shared" si="182"/>
        <v>8072109.959999999</v>
      </c>
      <c r="G477" s="25">
        <f t="shared" si="182"/>
        <v>11861422.65</v>
      </c>
      <c r="H477" s="25">
        <f t="shared" si="182"/>
        <v>14644475.890000001</v>
      </c>
      <c r="I477" s="25">
        <f t="shared" si="182"/>
        <v>14614632.65</v>
      </c>
      <c r="J477" s="25">
        <f t="shared" si="182"/>
        <v>14620632.65</v>
      </c>
      <c r="K477" s="26" t="s">
        <v>14</v>
      </c>
    </row>
    <row r="478" spans="1:11">
      <c r="A478" s="1">
        <v>464</v>
      </c>
      <c r="B478" s="7" t="s">
        <v>1</v>
      </c>
      <c r="C478" s="25">
        <f>C484</f>
        <v>186300</v>
      </c>
      <c r="D478" s="25">
        <f t="shared" ref="D478:J478" si="183">D484</f>
        <v>0</v>
      </c>
      <c r="E478" s="25">
        <f t="shared" si="183"/>
        <v>0</v>
      </c>
      <c r="F478" s="25">
        <f t="shared" si="183"/>
        <v>14800</v>
      </c>
      <c r="G478" s="25">
        <f t="shared" si="183"/>
        <v>0</v>
      </c>
      <c r="H478" s="25">
        <f t="shared" si="183"/>
        <v>145900</v>
      </c>
      <c r="I478" s="25">
        <f t="shared" si="183"/>
        <v>9800</v>
      </c>
      <c r="J478" s="25">
        <f t="shared" si="183"/>
        <v>15800</v>
      </c>
      <c r="K478" s="26"/>
    </row>
    <row r="479" spans="1:11">
      <c r="A479" s="1">
        <v>465</v>
      </c>
      <c r="B479" s="7" t="s">
        <v>2</v>
      </c>
      <c r="C479" s="25">
        <f>C485</f>
        <v>699900</v>
      </c>
      <c r="D479" s="25">
        <f t="shared" ref="D479:J479" si="184">D485</f>
        <v>87600</v>
      </c>
      <c r="E479" s="25">
        <f t="shared" si="184"/>
        <v>92000</v>
      </c>
      <c r="F479" s="25">
        <f t="shared" si="184"/>
        <v>98400</v>
      </c>
      <c r="G479" s="25">
        <f t="shared" si="184"/>
        <v>102400</v>
      </c>
      <c r="H479" s="25">
        <f t="shared" si="184"/>
        <v>106500</v>
      </c>
      <c r="I479" s="25">
        <f t="shared" si="184"/>
        <v>106500</v>
      </c>
      <c r="J479" s="25">
        <f t="shared" si="184"/>
        <v>106500</v>
      </c>
      <c r="K479" s="26"/>
    </row>
    <row r="480" spans="1:11">
      <c r="A480" s="1">
        <v>466</v>
      </c>
      <c r="B480" s="7" t="s">
        <v>3</v>
      </c>
      <c r="C480" s="25">
        <f>C486</f>
        <v>82779096.399999991</v>
      </c>
      <c r="D480" s="25">
        <f t="shared" ref="D480:J480" si="185">D486</f>
        <v>9365382</v>
      </c>
      <c r="E480" s="25">
        <f t="shared" si="185"/>
        <v>10307040.6</v>
      </c>
      <c r="F480" s="25">
        <f t="shared" si="185"/>
        <v>7958909.959999999</v>
      </c>
      <c r="G480" s="25">
        <f t="shared" si="185"/>
        <v>11759022.65</v>
      </c>
      <c r="H480" s="25">
        <f t="shared" si="185"/>
        <v>14392075.890000001</v>
      </c>
      <c r="I480" s="25">
        <f t="shared" si="185"/>
        <v>14498332.65</v>
      </c>
      <c r="J480" s="25">
        <f t="shared" si="185"/>
        <v>14498332.65</v>
      </c>
      <c r="K480" s="26" t="s">
        <v>14</v>
      </c>
    </row>
    <row r="481" spans="1:12">
      <c r="A481" s="1">
        <v>467</v>
      </c>
      <c r="B481" s="7" t="s">
        <v>52</v>
      </c>
      <c r="C481" s="25">
        <f>C487</f>
        <v>6700000</v>
      </c>
      <c r="D481" s="25">
        <f t="shared" ref="D481:J481" si="186">D487</f>
        <v>6700000</v>
      </c>
      <c r="E481" s="25">
        <f t="shared" si="186"/>
        <v>0</v>
      </c>
      <c r="F481" s="25">
        <f t="shared" si="186"/>
        <v>0</v>
      </c>
      <c r="G481" s="25">
        <f t="shared" si="186"/>
        <v>0</v>
      </c>
      <c r="H481" s="25">
        <f t="shared" si="186"/>
        <v>0</v>
      </c>
      <c r="I481" s="25">
        <f t="shared" si="186"/>
        <v>0</v>
      </c>
      <c r="J481" s="25">
        <f t="shared" si="186"/>
        <v>0</v>
      </c>
      <c r="K481" s="26" t="s">
        <v>53</v>
      </c>
      <c r="L481" s="27"/>
    </row>
    <row r="482" spans="1:12">
      <c r="A482" s="1">
        <v>468</v>
      </c>
      <c r="B482" s="92" t="s">
        <v>24</v>
      </c>
      <c r="C482" s="86"/>
      <c r="D482" s="86"/>
      <c r="E482" s="86"/>
      <c r="F482" s="86"/>
      <c r="G482" s="86"/>
      <c r="H482" s="86"/>
      <c r="I482" s="86"/>
      <c r="J482" s="86"/>
      <c r="K482" s="87"/>
      <c r="L482" s="27"/>
    </row>
    <row r="483" spans="1:12" ht="29.25" customHeight="1">
      <c r="A483" s="1">
        <v>469</v>
      </c>
      <c r="B483" s="28" t="s">
        <v>153</v>
      </c>
      <c r="C483" s="25">
        <f>C484+C485+C486+C487</f>
        <v>90365296.399999991</v>
      </c>
      <c r="D483" s="25">
        <f t="shared" ref="D483:J483" si="187">D484+D485+D486+D487</f>
        <v>16152982</v>
      </c>
      <c r="E483" s="25">
        <f t="shared" si="187"/>
        <v>10399040.6</v>
      </c>
      <c r="F483" s="25">
        <f t="shared" si="187"/>
        <v>8072109.959999999</v>
      </c>
      <c r="G483" s="25">
        <f t="shared" si="187"/>
        <v>11861422.65</v>
      </c>
      <c r="H483" s="25">
        <f t="shared" si="187"/>
        <v>14644475.890000001</v>
      </c>
      <c r="I483" s="25">
        <f t="shared" si="187"/>
        <v>14614632.65</v>
      </c>
      <c r="J483" s="25">
        <f t="shared" si="187"/>
        <v>14620632.65</v>
      </c>
      <c r="K483" s="26" t="s">
        <v>14</v>
      </c>
    </row>
    <row r="484" spans="1:12">
      <c r="A484" s="1">
        <v>470</v>
      </c>
      <c r="B484" s="7" t="s">
        <v>1</v>
      </c>
      <c r="C484" s="25">
        <f>C560</f>
        <v>186300</v>
      </c>
      <c r="D484" s="25">
        <f t="shared" ref="D484:J484" si="188">D560</f>
        <v>0</v>
      </c>
      <c r="E484" s="25">
        <f t="shared" si="188"/>
        <v>0</v>
      </c>
      <c r="F484" s="25">
        <f t="shared" si="188"/>
        <v>14800</v>
      </c>
      <c r="G484" s="25">
        <f t="shared" si="188"/>
        <v>0</v>
      </c>
      <c r="H484" s="25">
        <f t="shared" si="188"/>
        <v>145900</v>
      </c>
      <c r="I484" s="25">
        <f t="shared" si="188"/>
        <v>9800</v>
      </c>
      <c r="J484" s="25">
        <f t="shared" si="188"/>
        <v>15800</v>
      </c>
      <c r="K484" s="26"/>
    </row>
    <row r="485" spans="1:12">
      <c r="A485" s="1">
        <v>471</v>
      </c>
      <c r="B485" s="7" t="s">
        <v>2</v>
      </c>
      <c r="C485" s="25">
        <f>C550+C555</f>
        <v>699900</v>
      </c>
      <c r="D485" s="25">
        <f t="shared" ref="D485:J485" si="189">D550+D555</f>
        <v>87600</v>
      </c>
      <c r="E485" s="25">
        <f t="shared" si="189"/>
        <v>92000</v>
      </c>
      <c r="F485" s="25">
        <f t="shared" si="189"/>
        <v>98400</v>
      </c>
      <c r="G485" s="25">
        <f t="shared" si="189"/>
        <v>102400</v>
      </c>
      <c r="H485" s="25">
        <f t="shared" si="189"/>
        <v>106500</v>
      </c>
      <c r="I485" s="25">
        <f t="shared" si="189"/>
        <v>106500</v>
      </c>
      <c r="J485" s="25">
        <f t="shared" si="189"/>
        <v>106500</v>
      </c>
      <c r="K485" s="26"/>
    </row>
    <row r="486" spans="1:12">
      <c r="A486" s="1">
        <v>472</v>
      </c>
      <c r="B486" s="7" t="s">
        <v>3</v>
      </c>
      <c r="C486" s="25">
        <f>C492+C498+C504+C510+C516+C521+C526+C531+C541+C546+C551+C556+C562+C568+C573+C578+C581+C584</f>
        <v>82779096.399999991</v>
      </c>
      <c r="D486" s="25">
        <f t="shared" ref="D486:J486" si="190">D492+D498+D504+D510+D516+D521+D526+D531+D541+D546+D551+D556+D562+D568+D573+D578+D581+D584</f>
        <v>9365382</v>
      </c>
      <c r="E486" s="25">
        <f t="shared" si="190"/>
        <v>10307040.6</v>
      </c>
      <c r="F486" s="25">
        <f t="shared" si="190"/>
        <v>7958909.959999999</v>
      </c>
      <c r="G486" s="25">
        <f t="shared" si="190"/>
        <v>11759022.65</v>
      </c>
      <c r="H486" s="25">
        <f t="shared" si="190"/>
        <v>14392075.890000001</v>
      </c>
      <c r="I486" s="25">
        <f t="shared" si="190"/>
        <v>14498332.65</v>
      </c>
      <c r="J486" s="25">
        <f t="shared" si="190"/>
        <v>14498332.65</v>
      </c>
      <c r="K486" s="26"/>
    </row>
    <row r="487" spans="1:12">
      <c r="A487" s="1">
        <v>473</v>
      </c>
      <c r="B487" s="7" t="s">
        <v>52</v>
      </c>
      <c r="C487" s="25">
        <f>C493+C499+C505+C511+C517+C522+C527+C532+C537+C542+C547+C552+C557</f>
        <v>6700000</v>
      </c>
      <c r="D487" s="25">
        <f t="shared" ref="D487:J487" si="191">D493+D499+D505+D511+D517+D522+D527+D532+D537+D542+D547+D552+D557</f>
        <v>6700000</v>
      </c>
      <c r="E487" s="25">
        <f t="shared" si="191"/>
        <v>0</v>
      </c>
      <c r="F487" s="25">
        <f t="shared" si="191"/>
        <v>0</v>
      </c>
      <c r="G487" s="25">
        <f t="shared" si="191"/>
        <v>0</v>
      </c>
      <c r="H487" s="25">
        <f t="shared" si="191"/>
        <v>0</v>
      </c>
      <c r="I487" s="25">
        <f t="shared" si="191"/>
        <v>0</v>
      </c>
      <c r="J487" s="25">
        <f t="shared" si="191"/>
        <v>0</v>
      </c>
      <c r="K487" s="26"/>
    </row>
    <row r="488" spans="1:12">
      <c r="A488" s="1">
        <v>474</v>
      </c>
      <c r="B488" s="28" t="s">
        <v>115</v>
      </c>
      <c r="C488" s="25"/>
      <c r="D488" s="25"/>
      <c r="E488" s="25"/>
      <c r="F488" s="25"/>
      <c r="G488" s="25"/>
      <c r="H488" s="25"/>
      <c r="I488" s="25"/>
      <c r="J488" s="25"/>
      <c r="K488" s="26"/>
    </row>
    <row r="489" spans="1:12" ht="88.5" customHeight="1">
      <c r="A489" s="1">
        <v>475</v>
      </c>
      <c r="B489" s="8" t="s">
        <v>54</v>
      </c>
      <c r="C489" s="25">
        <f>C492+C493</f>
        <v>8165083.5999999996</v>
      </c>
      <c r="D489" s="25">
        <f t="shared" ref="D489:J489" si="192">D492+D493</f>
        <v>6119534</v>
      </c>
      <c r="E489" s="25">
        <f t="shared" si="192"/>
        <v>2045549.6</v>
      </c>
      <c r="F489" s="25">
        <f t="shared" si="192"/>
        <v>0</v>
      </c>
      <c r="G489" s="25">
        <f t="shared" si="192"/>
        <v>0</v>
      </c>
      <c r="H489" s="25">
        <f t="shared" si="192"/>
        <v>0</v>
      </c>
      <c r="I489" s="25">
        <f t="shared" si="192"/>
        <v>0</v>
      </c>
      <c r="J489" s="25">
        <f t="shared" si="192"/>
        <v>0</v>
      </c>
      <c r="K489" s="26"/>
    </row>
    <row r="490" spans="1:12">
      <c r="A490" s="1">
        <v>476</v>
      </c>
      <c r="B490" s="7" t="s">
        <v>1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2">
      <c r="A491" s="1">
        <v>477</v>
      </c>
      <c r="B491" s="7" t="s">
        <v>2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2">
      <c r="A492" s="1">
        <v>478</v>
      </c>
      <c r="B492" s="8" t="s">
        <v>3</v>
      </c>
      <c r="C492" s="25">
        <f>SUM(D492:J492)</f>
        <v>4665083.5999999996</v>
      </c>
      <c r="D492" s="25">
        <v>2619534</v>
      </c>
      <c r="E492" s="25">
        <v>2045549.6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2">
      <c r="A493" s="1">
        <v>479</v>
      </c>
      <c r="B493" s="8" t="s">
        <v>52</v>
      </c>
      <c r="C493" s="25">
        <f>D493+E493+F493+G493+H493+I493+J493</f>
        <v>3500000</v>
      </c>
      <c r="D493" s="25">
        <v>3500000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2">
      <c r="A494" s="1">
        <v>480</v>
      </c>
      <c r="B494" s="24" t="s">
        <v>116</v>
      </c>
      <c r="C494" s="25"/>
      <c r="D494" s="25"/>
      <c r="E494" s="25"/>
      <c r="F494" s="25"/>
      <c r="G494" s="25"/>
      <c r="H494" s="25"/>
      <c r="I494" s="25"/>
      <c r="J494" s="25"/>
      <c r="K494" s="26"/>
    </row>
    <row r="495" spans="1:12" ht="62.25" customHeight="1">
      <c r="A495" s="1">
        <v>481</v>
      </c>
      <c r="B495" s="8" t="s">
        <v>55</v>
      </c>
      <c r="C495" s="25">
        <f>C498</f>
        <v>4654950.92</v>
      </c>
      <c r="D495" s="25">
        <f t="shared" ref="D495:J495" si="193">D498</f>
        <v>1200000</v>
      </c>
      <c r="E495" s="25">
        <v>1300000</v>
      </c>
      <c r="F495" s="25">
        <v>2154950.92</v>
      </c>
      <c r="G495" s="25">
        <v>0</v>
      </c>
      <c r="H495" s="25">
        <f t="shared" si="193"/>
        <v>0</v>
      </c>
      <c r="I495" s="25">
        <f t="shared" si="193"/>
        <v>0</v>
      </c>
      <c r="J495" s="25">
        <f t="shared" si="193"/>
        <v>0</v>
      </c>
      <c r="K495" s="26" t="s">
        <v>14</v>
      </c>
    </row>
    <row r="496" spans="1:12">
      <c r="A496" s="1">
        <v>482</v>
      </c>
      <c r="B496" s="7" t="s">
        <v>1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>
      <c r="A497" s="1">
        <v>483</v>
      </c>
      <c r="B497" s="8" t="s">
        <v>2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>
      <c r="A498" s="1">
        <v>484</v>
      </c>
      <c r="B498" s="8" t="s">
        <v>3</v>
      </c>
      <c r="C498" s="25">
        <f>SUM(D498:J498)</f>
        <v>4654950.92</v>
      </c>
      <c r="D498" s="25">
        <v>1200000</v>
      </c>
      <c r="E498" s="25">
        <v>1300000</v>
      </c>
      <c r="F498" s="25">
        <v>2154950.92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485</v>
      </c>
      <c r="B499" s="8" t="s">
        <v>52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486</v>
      </c>
      <c r="B500" s="24" t="s">
        <v>118</v>
      </c>
      <c r="C500" s="25"/>
      <c r="D500" s="25"/>
      <c r="E500" s="25"/>
      <c r="F500" s="25"/>
      <c r="G500" s="25"/>
      <c r="H500" s="25"/>
      <c r="I500" s="25"/>
      <c r="J500" s="25"/>
      <c r="K500" s="26"/>
    </row>
    <row r="501" spans="1:11" ht="43.5" customHeight="1">
      <c r="A501" s="1">
        <v>487</v>
      </c>
      <c r="B501" s="8" t="s">
        <v>56</v>
      </c>
      <c r="C501" s="25">
        <f>C504</f>
        <v>5522778.5199999996</v>
      </c>
      <c r="D501" s="25">
        <f t="shared" ref="D501:J501" si="194">D504</f>
        <v>827000</v>
      </c>
      <c r="E501" s="25">
        <v>1777491</v>
      </c>
      <c r="F501" s="25">
        <v>2918287.52</v>
      </c>
      <c r="G501" s="25">
        <v>0</v>
      </c>
      <c r="H501" s="25">
        <f t="shared" si="194"/>
        <v>0</v>
      </c>
      <c r="I501" s="25">
        <f t="shared" si="194"/>
        <v>0</v>
      </c>
      <c r="J501" s="25">
        <f t="shared" si="194"/>
        <v>0</v>
      </c>
      <c r="K501" s="26"/>
    </row>
    <row r="502" spans="1:11">
      <c r="A502" s="1">
        <v>488</v>
      </c>
      <c r="B502" s="7" t="s">
        <v>1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>
      <c r="A503" s="1">
        <v>489</v>
      </c>
      <c r="B503" s="7" t="s">
        <v>2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>
      <c r="A504" s="1">
        <v>490</v>
      </c>
      <c r="B504" s="8" t="s">
        <v>3</v>
      </c>
      <c r="C504" s="25">
        <f>SUM(D504:J504)</f>
        <v>5522778.5199999996</v>
      </c>
      <c r="D504" s="25">
        <v>827000</v>
      </c>
      <c r="E504" s="25">
        <v>1777491</v>
      </c>
      <c r="F504" s="25">
        <v>2918287.52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491</v>
      </c>
      <c r="B505" s="8" t="s">
        <v>52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492</v>
      </c>
      <c r="B506" s="24" t="s">
        <v>120</v>
      </c>
      <c r="C506" s="25"/>
      <c r="D506" s="25"/>
      <c r="E506" s="25"/>
      <c r="F506" s="25"/>
      <c r="G506" s="25"/>
      <c r="H506" s="25"/>
      <c r="I506" s="25"/>
      <c r="J506" s="25"/>
      <c r="K506" s="26"/>
    </row>
    <row r="507" spans="1:11" ht="51.75" customHeight="1">
      <c r="A507" s="1">
        <v>493</v>
      </c>
      <c r="B507" s="8" t="s">
        <v>57</v>
      </c>
      <c r="C507" s="25">
        <f>C510</f>
        <v>1239745.22</v>
      </c>
      <c r="D507" s="25">
        <f t="shared" ref="D507:J507" si="195">D510</f>
        <v>1239745.22</v>
      </c>
      <c r="E507" s="25">
        <v>0</v>
      </c>
      <c r="F507" s="25">
        <v>0</v>
      </c>
      <c r="G507" s="25">
        <v>0</v>
      </c>
      <c r="H507" s="25">
        <f t="shared" si="195"/>
        <v>0</v>
      </c>
      <c r="I507" s="25">
        <f t="shared" si="195"/>
        <v>0</v>
      </c>
      <c r="J507" s="25">
        <f t="shared" si="195"/>
        <v>0</v>
      </c>
      <c r="K507" s="26" t="s">
        <v>53</v>
      </c>
    </row>
    <row r="508" spans="1:11">
      <c r="A508" s="1">
        <v>494</v>
      </c>
      <c r="B508" s="7" t="s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>
      <c r="A509" s="1">
        <v>495</v>
      </c>
      <c r="B509" s="7" t="s">
        <v>2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>
      <c r="A510" s="1">
        <v>496</v>
      </c>
      <c r="B510" s="8" t="s">
        <v>3</v>
      </c>
      <c r="C510" s="25">
        <f>SUM(D510:J510)</f>
        <v>1239745.22</v>
      </c>
      <c r="D510" s="25">
        <v>1239745.22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497</v>
      </c>
      <c r="B511" s="8" t="s">
        <v>52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498</v>
      </c>
      <c r="B512" s="24" t="s">
        <v>122</v>
      </c>
      <c r="C512" s="25"/>
      <c r="D512" s="25"/>
      <c r="E512" s="25"/>
      <c r="F512" s="25"/>
      <c r="G512" s="25"/>
      <c r="H512" s="25"/>
      <c r="I512" s="25"/>
      <c r="J512" s="25"/>
      <c r="K512" s="26"/>
    </row>
    <row r="513" spans="1:11" ht="30" customHeight="1">
      <c r="A513" s="1">
        <v>499</v>
      </c>
      <c r="B513" s="8" t="s">
        <v>58</v>
      </c>
      <c r="C513" s="25">
        <f>C516+C517</f>
        <v>241720.78</v>
      </c>
      <c r="D513" s="25">
        <f t="shared" ref="D513:J513" si="196">D516+D517</f>
        <v>241720.78</v>
      </c>
      <c r="E513" s="25">
        <f t="shared" si="196"/>
        <v>0</v>
      </c>
      <c r="F513" s="25">
        <f t="shared" si="196"/>
        <v>0</v>
      </c>
      <c r="G513" s="25">
        <f t="shared" si="196"/>
        <v>0</v>
      </c>
      <c r="H513" s="25">
        <f t="shared" si="196"/>
        <v>0</v>
      </c>
      <c r="I513" s="25">
        <f t="shared" si="196"/>
        <v>0</v>
      </c>
      <c r="J513" s="25">
        <f t="shared" si="196"/>
        <v>0</v>
      </c>
      <c r="K513" s="26" t="s">
        <v>14</v>
      </c>
    </row>
    <row r="514" spans="1:11">
      <c r="A514" s="1">
        <v>500</v>
      </c>
      <c r="B514" s="7" t="s">
        <v>1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>
      <c r="A515" s="1">
        <v>501</v>
      </c>
      <c r="B515" s="7" t="s">
        <v>2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>
      <c r="A516" s="1">
        <v>502</v>
      </c>
      <c r="B516" s="8" t="s">
        <v>3</v>
      </c>
      <c r="C516" s="25">
        <f>SUM(D516:J516)</f>
        <v>141720.78</v>
      </c>
      <c r="D516" s="25">
        <v>141720.78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503</v>
      </c>
      <c r="B517" s="8" t="s">
        <v>52</v>
      </c>
      <c r="C517" s="25">
        <f>SUM(D517:J517)</f>
        <v>100000</v>
      </c>
      <c r="D517" s="25">
        <v>100000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>
      <c r="A518" s="1">
        <v>504</v>
      </c>
      <c r="B518" s="24" t="s">
        <v>123</v>
      </c>
      <c r="C518" s="25"/>
      <c r="D518" s="25"/>
      <c r="E518" s="25"/>
      <c r="F518" s="25"/>
      <c r="G518" s="25"/>
      <c r="H518" s="25"/>
      <c r="I518" s="25"/>
      <c r="J518" s="25"/>
      <c r="K518" s="26"/>
    </row>
    <row r="519" spans="1:11" ht="138" customHeight="1">
      <c r="A519" s="1">
        <v>505</v>
      </c>
      <c r="B519" s="8" t="s">
        <v>59</v>
      </c>
      <c r="C519" s="25">
        <f>C521+C522</f>
        <v>7658757.2799999993</v>
      </c>
      <c r="D519" s="25">
        <f t="shared" ref="D519:J519" si="197">D521+D522</f>
        <v>2950000</v>
      </c>
      <c r="E519" s="25">
        <f t="shared" si="197"/>
        <v>2430000</v>
      </c>
      <c r="F519" s="25">
        <f t="shared" si="197"/>
        <v>2278757.2799999998</v>
      </c>
      <c r="G519" s="25">
        <f t="shared" si="197"/>
        <v>0</v>
      </c>
      <c r="H519" s="25">
        <f t="shared" si="197"/>
        <v>0</v>
      </c>
      <c r="I519" s="25">
        <f t="shared" si="197"/>
        <v>0</v>
      </c>
      <c r="J519" s="25">
        <f t="shared" si="197"/>
        <v>0</v>
      </c>
      <c r="K519" s="26" t="s">
        <v>14</v>
      </c>
    </row>
    <row r="520" spans="1:11">
      <c r="A520" s="1">
        <v>506</v>
      </c>
      <c r="B520" s="7" t="s">
        <v>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>
      <c r="A521" s="1">
        <v>507</v>
      </c>
      <c r="B521" s="8" t="s">
        <v>3</v>
      </c>
      <c r="C521" s="25">
        <f>SUM(D521:J521)</f>
        <v>6858757.2799999993</v>
      </c>
      <c r="D521" s="25">
        <v>2150000</v>
      </c>
      <c r="E521" s="25">
        <v>2430000</v>
      </c>
      <c r="F521" s="25">
        <v>2278757.2799999998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508</v>
      </c>
      <c r="B522" s="8" t="s">
        <v>52</v>
      </c>
      <c r="C522" s="25">
        <f>D522+E522+F522+G522+H522+I522+J522</f>
        <v>800000</v>
      </c>
      <c r="D522" s="25">
        <v>800000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>
      <c r="A523" s="1">
        <v>509</v>
      </c>
      <c r="B523" s="24" t="s">
        <v>139</v>
      </c>
      <c r="C523" s="25"/>
      <c r="D523" s="25"/>
      <c r="E523" s="25"/>
      <c r="F523" s="25"/>
      <c r="G523" s="25"/>
      <c r="H523" s="25"/>
      <c r="I523" s="25"/>
      <c r="J523" s="25"/>
      <c r="K523" s="26"/>
    </row>
    <row r="524" spans="1:11" ht="30" customHeight="1">
      <c r="A524" s="1">
        <v>510</v>
      </c>
      <c r="B524" s="7" t="s">
        <v>145</v>
      </c>
      <c r="C524" s="25">
        <f>C526</f>
        <v>472000</v>
      </c>
      <c r="D524" s="25">
        <f t="shared" ref="D524:J524" si="198">D526</f>
        <v>472000</v>
      </c>
      <c r="E524" s="25">
        <f t="shared" si="198"/>
        <v>0</v>
      </c>
      <c r="F524" s="25">
        <f t="shared" si="198"/>
        <v>0</v>
      </c>
      <c r="G524" s="25">
        <f t="shared" si="198"/>
        <v>0</v>
      </c>
      <c r="H524" s="25">
        <f t="shared" si="198"/>
        <v>0</v>
      </c>
      <c r="I524" s="25">
        <f t="shared" si="198"/>
        <v>0</v>
      </c>
      <c r="J524" s="25">
        <f t="shared" si="198"/>
        <v>0</v>
      </c>
      <c r="K524" s="26" t="s">
        <v>14</v>
      </c>
    </row>
    <row r="525" spans="1:11">
      <c r="A525" s="1">
        <v>511</v>
      </c>
      <c r="B525" s="7" t="s">
        <v>2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>
      <c r="A526" s="1">
        <v>512</v>
      </c>
      <c r="B526" s="8" t="s">
        <v>3</v>
      </c>
      <c r="C526" s="25">
        <f>SUM(D526:J526)</f>
        <v>472000</v>
      </c>
      <c r="D526" s="25">
        <v>472000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513</v>
      </c>
      <c r="B527" s="7" t="s">
        <v>52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514</v>
      </c>
      <c r="B528" s="24" t="s">
        <v>140</v>
      </c>
      <c r="C528" s="25"/>
      <c r="D528" s="25"/>
      <c r="E528" s="25"/>
      <c r="F528" s="25"/>
      <c r="G528" s="25"/>
      <c r="H528" s="25"/>
      <c r="I528" s="25"/>
      <c r="J528" s="25"/>
      <c r="K528" s="26"/>
    </row>
    <row r="529" spans="1:11" ht="30">
      <c r="A529" s="1">
        <v>515</v>
      </c>
      <c r="B529" s="7" t="s">
        <v>60</v>
      </c>
      <c r="C529" s="25">
        <f>C532</f>
        <v>1000000</v>
      </c>
      <c r="D529" s="25">
        <f t="shared" ref="D529:J529" si="199">D532</f>
        <v>1000000</v>
      </c>
      <c r="E529" s="25">
        <f t="shared" si="199"/>
        <v>0</v>
      </c>
      <c r="F529" s="25">
        <f t="shared" si="199"/>
        <v>0</v>
      </c>
      <c r="G529" s="25">
        <f t="shared" si="199"/>
        <v>0</v>
      </c>
      <c r="H529" s="25">
        <f t="shared" si="199"/>
        <v>0</v>
      </c>
      <c r="I529" s="25">
        <f t="shared" si="199"/>
        <v>0</v>
      </c>
      <c r="J529" s="25">
        <f t="shared" si="199"/>
        <v>0</v>
      </c>
      <c r="K529" s="26" t="s">
        <v>14</v>
      </c>
    </row>
    <row r="530" spans="1:11">
      <c r="A530" s="1">
        <v>516</v>
      </c>
      <c r="B530" s="7" t="s">
        <v>2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>
      <c r="A531" s="1">
        <v>517</v>
      </c>
      <c r="B531" s="8" t="s">
        <v>3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518</v>
      </c>
      <c r="B532" s="8" t="s">
        <v>52</v>
      </c>
      <c r="C532" s="25">
        <f>D532+E532+F532+G532+H532+I532+J532</f>
        <v>1000000</v>
      </c>
      <c r="D532" s="25">
        <v>1000000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519</v>
      </c>
      <c r="B533" s="24" t="s">
        <v>141</v>
      </c>
      <c r="C533" s="25"/>
      <c r="D533" s="25"/>
      <c r="E533" s="25"/>
      <c r="F533" s="25"/>
      <c r="G533" s="25"/>
      <c r="H533" s="25"/>
      <c r="I533" s="25"/>
      <c r="J533" s="25"/>
      <c r="K533" s="26"/>
    </row>
    <row r="534" spans="1:11" ht="60.75" customHeight="1">
      <c r="A534" s="1">
        <v>520</v>
      </c>
      <c r="B534" s="7" t="s">
        <v>61</v>
      </c>
      <c r="C534" s="25">
        <f>C537</f>
        <v>600000</v>
      </c>
      <c r="D534" s="25">
        <f t="shared" ref="D534:J534" si="200">D537</f>
        <v>600000</v>
      </c>
      <c r="E534" s="25">
        <f t="shared" si="200"/>
        <v>0</v>
      </c>
      <c r="F534" s="25">
        <f t="shared" si="200"/>
        <v>0</v>
      </c>
      <c r="G534" s="25">
        <f t="shared" si="200"/>
        <v>0</v>
      </c>
      <c r="H534" s="25">
        <f t="shared" si="200"/>
        <v>0</v>
      </c>
      <c r="I534" s="25">
        <f t="shared" si="200"/>
        <v>0</v>
      </c>
      <c r="J534" s="25">
        <f t="shared" si="200"/>
        <v>0</v>
      </c>
      <c r="K534" s="26" t="s">
        <v>14</v>
      </c>
    </row>
    <row r="535" spans="1:11">
      <c r="A535" s="1">
        <v>521</v>
      </c>
      <c r="B535" s="7" t="s">
        <v>2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>
      <c r="A536" s="1">
        <v>522</v>
      </c>
      <c r="B536" s="8" t="s">
        <v>3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523</v>
      </c>
      <c r="B537" s="8" t="s">
        <v>52</v>
      </c>
      <c r="C537" s="25">
        <f>D537+E537+F537+G537+H537+I537+J537</f>
        <v>600000</v>
      </c>
      <c r="D537" s="25">
        <v>600000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524</v>
      </c>
      <c r="B538" s="24" t="s">
        <v>146</v>
      </c>
      <c r="C538" s="25"/>
      <c r="D538" s="25"/>
      <c r="E538" s="25"/>
      <c r="F538" s="25"/>
      <c r="G538" s="25"/>
      <c r="H538" s="25"/>
      <c r="I538" s="25"/>
      <c r="J538" s="25"/>
      <c r="K538" s="26"/>
    </row>
    <row r="539" spans="1:11" ht="18" customHeight="1">
      <c r="A539" s="1">
        <v>525</v>
      </c>
      <c r="B539" s="7" t="s">
        <v>62</v>
      </c>
      <c r="C539" s="25">
        <f>C542</f>
        <v>100000</v>
      </c>
      <c r="D539" s="25">
        <f t="shared" ref="D539:J539" si="201">D542</f>
        <v>100000</v>
      </c>
      <c r="E539" s="25">
        <f t="shared" si="201"/>
        <v>0</v>
      </c>
      <c r="F539" s="25">
        <f t="shared" si="201"/>
        <v>0</v>
      </c>
      <c r="G539" s="25">
        <f t="shared" si="201"/>
        <v>0</v>
      </c>
      <c r="H539" s="25">
        <f t="shared" si="201"/>
        <v>0</v>
      </c>
      <c r="I539" s="25">
        <f t="shared" si="201"/>
        <v>0</v>
      </c>
      <c r="J539" s="25">
        <f t="shared" si="201"/>
        <v>0</v>
      </c>
      <c r="K539" s="26" t="s">
        <v>14</v>
      </c>
    </row>
    <row r="540" spans="1:11">
      <c r="A540" s="1">
        <v>526</v>
      </c>
      <c r="B540" s="7" t="s">
        <v>2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>
      <c r="A541" s="1">
        <v>527</v>
      </c>
      <c r="B541" s="8" t="s">
        <v>3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528</v>
      </c>
      <c r="B542" s="8" t="s">
        <v>52</v>
      </c>
      <c r="C542" s="25">
        <f>SUM(D542:J542)</f>
        <v>100000</v>
      </c>
      <c r="D542" s="25">
        <v>100000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529</v>
      </c>
      <c r="B543" s="24" t="s">
        <v>147</v>
      </c>
      <c r="C543" s="25"/>
      <c r="D543" s="25"/>
      <c r="E543" s="25"/>
      <c r="F543" s="25"/>
      <c r="G543" s="25"/>
      <c r="H543" s="25"/>
      <c r="I543" s="25"/>
      <c r="J543" s="25"/>
      <c r="K543" s="26"/>
    </row>
    <row r="544" spans="1:11" ht="29.25" customHeight="1">
      <c r="A544" s="1">
        <v>530</v>
      </c>
      <c r="B544" s="7" t="s">
        <v>63</v>
      </c>
      <c r="C544" s="25">
        <f>C547</f>
        <v>600000</v>
      </c>
      <c r="D544" s="25">
        <f t="shared" ref="D544:J544" si="202">D547</f>
        <v>600000</v>
      </c>
      <c r="E544" s="25">
        <f t="shared" si="202"/>
        <v>0</v>
      </c>
      <c r="F544" s="25">
        <f t="shared" si="202"/>
        <v>0</v>
      </c>
      <c r="G544" s="25">
        <f t="shared" si="202"/>
        <v>0</v>
      </c>
      <c r="H544" s="25">
        <f t="shared" si="202"/>
        <v>0</v>
      </c>
      <c r="I544" s="25">
        <f t="shared" si="202"/>
        <v>0</v>
      </c>
      <c r="J544" s="25">
        <f t="shared" si="202"/>
        <v>0</v>
      </c>
      <c r="K544" s="26" t="s">
        <v>14</v>
      </c>
    </row>
    <row r="545" spans="1:11">
      <c r="A545" s="1">
        <v>531</v>
      </c>
      <c r="B545" s="7" t="s">
        <v>2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>
      <c r="A546" s="1">
        <v>532</v>
      </c>
      <c r="B546" s="8" t="s">
        <v>3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>
      <c r="A547" s="1">
        <v>533</v>
      </c>
      <c r="B547" s="8" t="s">
        <v>52</v>
      </c>
      <c r="C547" s="25">
        <f>D547+E547+F547+G547+H547+I547+J547</f>
        <v>600000</v>
      </c>
      <c r="D547" s="25">
        <v>600000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534</v>
      </c>
      <c r="B548" s="24" t="s">
        <v>148</v>
      </c>
      <c r="C548" s="25"/>
      <c r="D548" s="25"/>
      <c r="E548" s="25"/>
      <c r="F548" s="25"/>
      <c r="G548" s="25"/>
      <c r="H548" s="25"/>
      <c r="I548" s="25"/>
      <c r="J548" s="25"/>
      <c r="K548" s="26"/>
    </row>
    <row r="549" spans="1:11" ht="60.75" customHeight="1">
      <c r="A549" s="1">
        <v>535</v>
      </c>
      <c r="B549" s="8" t="s">
        <v>64</v>
      </c>
      <c r="C549" s="25">
        <f>C550</f>
        <v>699200</v>
      </c>
      <c r="D549" s="25">
        <f t="shared" ref="D549:J549" si="203">D550</f>
        <v>87500</v>
      </c>
      <c r="E549" s="25">
        <f t="shared" si="203"/>
        <v>91900</v>
      </c>
      <c r="F549" s="25">
        <f t="shared" si="203"/>
        <v>98300</v>
      </c>
      <c r="G549" s="25">
        <f t="shared" si="203"/>
        <v>102300</v>
      </c>
      <c r="H549" s="25">
        <f t="shared" si="203"/>
        <v>106400</v>
      </c>
      <c r="I549" s="25">
        <f t="shared" si="203"/>
        <v>106400</v>
      </c>
      <c r="J549" s="25">
        <f t="shared" si="203"/>
        <v>106400</v>
      </c>
      <c r="K549" s="26"/>
    </row>
    <row r="550" spans="1:11">
      <c r="A550" s="1">
        <v>536</v>
      </c>
      <c r="B550" s="7" t="s">
        <v>2</v>
      </c>
      <c r="C550" s="25">
        <f>SUM(D550:J550)</f>
        <v>699200</v>
      </c>
      <c r="D550" s="25">
        <v>87500</v>
      </c>
      <c r="E550" s="25">
        <v>91900</v>
      </c>
      <c r="F550" s="25">
        <v>98300</v>
      </c>
      <c r="G550" s="25">
        <v>102300</v>
      </c>
      <c r="H550" s="25">
        <v>106400</v>
      </c>
      <c r="I550" s="25">
        <v>106400</v>
      </c>
      <c r="J550" s="25">
        <v>106400</v>
      </c>
      <c r="K550" s="26" t="s">
        <v>14</v>
      </c>
    </row>
    <row r="551" spans="1:11">
      <c r="A551" s="1">
        <v>537</v>
      </c>
      <c r="B551" s="8" t="s">
        <v>3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>
      <c r="A552" s="1">
        <v>538</v>
      </c>
      <c r="B552" s="8" t="s">
        <v>52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539</v>
      </c>
      <c r="B553" s="24" t="s">
        <v>149</v>
      </c>
      <c r="C553" s="25"/>
      <c r="D553" s="25"/>
      <c r="E553" s="25"/>
      <c r="F553" s="25"/>
      <c r="G553" s="25"/>
      <c r="H553" s="25"/>
      <c r="I553" s="25"/>
      <c r="J553" s="25"/>
      <c r="K553" s="26"/>
    </row>
    <row r="554" spans="1:11" ht="111" customHeight="1">
      <c r="A554" s="1">
        <v>540</v>
      </c>
      <c r="B554" s="7" t="s">
        <v>65</v>
      </c>
      <c r="C554" s="25">
        <f>C555</f>
        <v>700</v>
      </c>
      <c r="D554" s="25">
        <f t="shared" ref="D554:J554" si="204">D555</f>
        <v>100</v>
      </c>
      <c r="E554" s="25">
        <f t="shared" si="204"/>
        <v>100</v>
      </c>
      <c r="F554" s="25">
        <f t="shared" si="204"/>
        <v>100</v>
      </c>
      <c r="G554" s="25">
        <f t="shared" si="204"/>
        <v>100</v>
      </c>
      <c r="H554" s="25">
        <f t="shared" si="204"/>
        <v>100</v>
      </c>
      <c r="I554" s="25">
        <f t="shared" si="204"/>
        <v>100</v>
      </c>
      <c r="J554" s="25">
        <f t="shared" si="204"/>
        <v>100</v>
      </c>
      <c r="K554" s="26" t="s">
        <v>14</v>
      </c>
    </row>
    <row r="555" spans="1:11">
      <c r="A555" s="1">
        <v>541</v>
      </c>
      <c r="B555" s="7" t="s">
        <v>2</v>
      </c>
      <c r="C555" s="25">
        <f>SUM(D555:J555)</f>
        <v>700</v>
      </c>
      <c r="D555" s="25">
        <v>100</v>
      </c>
      <c r="E555" s="25">
        <v>100</v>
      </c>
      <c r="F555" s="25">
        <v>100</v>
      </c>
      <c r="G555" s="25">
        <v>100</v>
      </c>
      <c r="H555" s="25">
        <v>100</v>
      </c>
      <c r="I555" s="25">
        <v>100</v>
      </c>
      <c r="J555" s="25">
        <v>100</v>
      </c>
      <c r="K555" s="26"/>
    </row>
    <row r="556" spans="1:11">
      <c r="A556" s="1">
        <v>542</v>
      </c>
      <c r="B556" s="8" t="s">
        <v>3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>
      <c r="A557" s="1">
        <v>543</v>
      </c>
      <c r="B557" s="8" t="s">
        <v>52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544</v>
      </c>
      <c r="B558" s="24" t="s">
        <v>150</v>
      </c>
      <c r="C558" s="25"/>
      <c r="D558" s="25"/>
      <c r="E558" s="25"/>
      <c r="F558" s="25"/>
      <c r="G558" s="25"/>
      <c r="H558" s="25"/>
      <c r="I558" s="25"/>
      <c r="J558" s="25"/>
      <c r="K558" s="26"/>
    </row>
    <row r="559" spans="1:11" ht="168" customHeight="1">
      <c r="A559" s="1">
        <v>545</v>
      </c>
      <c r="B559" s="8" t="s">
        <v>66</v>
      </c>
      <c r="C559" s="25">
        <f>C560</f>
        <v>186300</v>
      </c>
      <c r="D559" s="25">
        <f t="shared" ref="D559:J559" si="205">D560</f>
        <v>0</v>
      </c>
      <c r="E559" s="25">
        <f t="shared" si="205"/>
        <v>0</v>
      </c>
      <c r="F559" s="25">
        <f t="shared" si="205"/>
        <v>14800</v>
      </c>
      <c r="G559" s="25">
        <f t="shared" si="205"/>
        <v>0</v>
      </c>
      <c r="H559" s="25">
        <f t="shared" si="205"/>
        <v>145900</v>
      </c>
      <c r="I559" s="25">
        <f t="shared" si="205"/>
        <v>9800</v>
      </c>
      <c r="J559" s="25">
        <f t="shared" si="205"/>
        <v>15800</v>
      </c>
      <c r="K559" s="26"/>
    </row>
    <row r="560" spans="1:11">
      <c r="A560" s="1">
        <v>546</v>
      </c>
      <c r="B560" s="8" t="s">
        <v>1</v>
      </c>
      <c r="C560" s="25">
        <f>D560+E560+F560+G560+H560+I560+J560</f>
        <v>186300</v>
      </c>
      <c r="D560" s="25">
        <v>0</v>
      </c>
      <c r="E560" s="25">
        <v>0</v>
      </c>
      <c r="F560" s="25">
        <v>14800</v>
      </c>
      <c r="G560" s="25">
        <v>0</v>
      </c>
      <c r="H560" s="25">
        <v>145900</v>
      </c>
      <c r="I560" s="25">
        <v>9800</v>
      </c>
      <c r="J560" s="25">
        <v>15800</v>
      </c>
      <c r="K560" s="26"/>
    </row>
    <row r="561" spans="1:11">
      <c r="A561" s="1">
        <v>547</v>
      </c>
      <c r="B561" s="7" t="s">
        <v>2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>
      <c r="A562" s="1">
        <v>548</v>
      </c>
      <c r="B562" s="8" t="s">
        <v>3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>
      <c r="A563" s="1">
        <v>549</v>
      </c>
      <c r="B563" s="8" t="s">
        <v>52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/>
    </row>
    <row r="564" spans="1:11">
      <c r="A564" s="1">
        <v>550</v>
      </c>
      <c r="B564" s="24" t="s">
        <v>151</v>
      </c>
      <c r="C564" s="25"/>
      <c r="D564" s="25"/>
      <c r="E564" s="25"/>
      <c r="F564" s="25"/>
      <c r="G564" s="25"/>
      <c r="H564" s="25"/>
      <c r="I564" s="25"/>
      <c r="J564" s="25"/>
      <c r="K564" s="26"/>
    </row>
    <row r="565" spans="1:11" ht="121.5" customHeight="1">
      <c r="A565" s="1">
        <v>551</v>
      </c>
      <c r="B565" s="8" t="s">
        <v>152</v>
      </c>
      <c r="C565" s="25">
        <f>C568</f>
        <v>75000</v>
      </c>
      <c r="D565" s="25">
        <f t="shared" ref="D565:J565" si="206">D568</f>
        <v>75000</v>
      </c>
      <c r="E565" s="25">
        <f t="shared" si="206"/>
        <v>0</v>
      </c>
      <c r="F565" s="25">
        <f t="shared" si="206"/>
        <v>0</v>
      </c>
      <c r="G565" s="25">
        <f t="shared" si="206"/>
        <v>0</v>
      </c>
      <c r="H565" s="25">
        <f t="shared" si="206"/>
        <v>0</v>
      </c>
      <c r="I565" s="25">
        <f t="shared" si="206"/>
        <v>0</v>
      </c>
      <c r="J565" s="25">
        <f t="shared" si="206"/>
        <v>0</v>
      </c>
      <c r="K565" s="26" t="s">
        <v>14</v>
      </c>
    </row>
    <row r="566" spans="1:11">
      <c r="A566" s="1">
        <v>552</v>
      </c>
      <c r="B566" s="7" t="s">
        <v>1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>
      <c r="A567" s="1">
        <v>553</v>
      </c>
      <c r="B567" s="7" t="s">
        <v>2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>
      <c r="A568" s="1">
        <v>554</v>
      </c>
      <c r="B568" s="8" t="s">
        <v>3</v>
      </c>
      <c r="C568" s="25">
        <f>D568+E568+F568+G568+H568+I568+J568</f>
        <v>75000</v>
      </c>
      <c r="D568" s="25">
        <v>75000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 t="s">
        <v>14</v>
      </c>
    </row>
    <row r="569" spans="1:11">
      <c r="A569" s="1">
        <v>555</v>
      </c>
      <c r="B569" s="24" t="s">
        <v>170</v>
      </c>
      <c r="C569" s="25"/>
      <c r="D569" s="25"/>
      <c r="E569" s="25"/>
      <c r="F569" s="25"/>
      <c r="G569" s="25"/>
      <c r="H569" s="25"/>
      <c r="I569" s="25"/>
      <c r="J569" s="25"/>
      <c r="K569" s="26"/>
    </row>
    <row r="570" spans="1:11" ht="81" customHeight="1">
      <c r="A570" s="1">
        <v>556</v>
      </c>
      <c r="B570" s="8" t="s">
        <v>67</v>
      </c>
      <c r="C570" s="25">
        <f>C573</f>
        <v>1326382</v>
      </c>
      <c r="D570" s="25">
        <f t="shared" ref="D570:J570" si="207">D573</f>
        <v>640382</v>
      </c>
      <c r="E570" s="25">
        <f t="shared" si="207"/>
        <v>686000</v>
      </c>
      <c r="F570" s="25">
        <f t="shared" si="207"/>
        <v>0</v>
      </c>
      <c r="G570" s="25">
        <f t="shared" si="207"/>
        <v>0</v>
      </c>
      <c r="H570" s="25">
        <f t="shared" si="207"/>
        <v>0</v>
      </c>
      <c r="I570" s="25">
        <f t="shared" si="207"/>
        <v>0</v>
      </c>
      <c r="J570" s="25">
        <f t="shared" si="207"/>
        <v>0</v>
      </c>
      <c r="K570" s="26"/>
    </row>
    <row r="571" spans="1:11">
      <c r="A571" s="1">
        <v>557</v>
      </c>
      <c r="B571" s="7" t="s">
        <v>1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>
      <c r="A572" s="1">
        <v>558</v>
      </c>
      <c r="B572" s="7" t="s">
        <v>2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559</v>
      </c>
      <c r="B573" s="8" t="s">
        <v>3</v>
      </c>
      <c r="C573" s="25">
        <f>D573+E573+F573+G573</f>
        <v>1326382</v>
      </c>
      <c r="D573" s="25">
        <v>640382</v>
      </c>
      <c r="E573" s="25">
        <v>686000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560</v>
      </c>
      <c r="B574" s="24" t="s">
        <v>228</v>
      </c>
      <c r="C574" s="25"/>
      <c r="D574" s="25"/>
      <c r="E574" s="25"/>
      <c r="F574" s="25"/>
      <c r="G574" s="25"/>
      <c r="H574" s="25"/>
      <c r="I574" s="25"/>
      <c r="J574" s="25"/>
      <c r="K574" s="26"/>
    </row>
    <row r="575" spans="1:11" ht="75">
      <c r="A575" s="1">
        <v>561</v>
      </c>
      <c r="B575" s="8" t="s">
        <v>229</v>
      </c>
      <c r="C575" s="25">
        <f>C578</f>
        <v>2256700</v>
      </c>
      <c r="D575" s="25">
        <f t="shared" ref="D575:J575" si="208">D578</f>
        <v>0</v>
      </c>
      <c r="E575" s="25">
        <f t="shared" si="208"/>
        <v>1880000</v>
      </c>
      <c r="F575" s="25">
        <f t="shared" si="208"/>
        <v>376700</v>
      </c>
      <c r="G575" s="25">
        <f t="shared" si="208"/>
        <v>0</v>
      </c>
      <c r="H575" s="25">
        <f t="shared" si="208"/>
        <v>0</v>
      </c>
      <c r="I575" s="25">
        <f t="shared" si="208"/>
        <v>0</v>
      </c>
      <c r="J575" s="25">
        <f t="shared" si="208"/>
        <v>0</v>
      </c>
      <c r="K575" s="26"/>
    </row>
    <row r="576" spans="1:11">
      <c r="A576" s="1">
        <v>562</v>
      </c>
      <c r="B576" s="7" t="s">
        <v>1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>
      <c r="A577" s="1">
        <v>563</v>
      </c>
      <c r="B577" s="7" t="s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564</v>
      </c>
      <c r="B578" s="8" t="s">
        <v>3</v>
      </c>
      <c r="C578" s="25">
        <f>D578+E578+F578+G578+H578+I578+J578</f>
        <v>2256700</v>
      </c>
      <c r="D578" s="25">
        <v>0</v>
      </c>
      <c r="E578" s="25">
        <v>1880000</v>
      </c>
      <c r="F578" s="25">
        <v>376700</v>
      </c>
      <c r="G578" s="25">
        <v>0</v>
      </c>
      <c r="H578" s="25">
        <v>0</v>
      </c>
      <c r="I578" s="25">
        <v>0</v>
      </c>
      <c r="J578" s="25">
        <v>0</v>
      </c>
      <c r="K578" s="26"/>
    </row>
    <row r="579" spans="1:11">
      <c r="A579" s="1">
        <v>565</v>
      </c>
      <c r="B579" s="24" t="s">
        <v>238</v>
      </c>
      <c r="C579" s="25"/>
      <c r="D579" s="25"/>
      <c r="E579" s="25"/>
      <c r="F579" s="25"/>
      <c r="G579" s="25"/>
      <c r="H579" s="25"/>
      <c r="I579" s="25"/>
      <c r="J579" s="25"/>
      <c r="K579" s="26"/>
    </row>
    <row r="580" spans="1:11" ht="105">
      <c r="A580" s="1">
        <v>566</v>
      </c>
      <c r="B580" s="8" t="s">
        <v>239</v>
      </c>
      <c r="C580" s="25">
        <f>C581</f>
        <v>418214.24</v>
      </c>
      <c r="D580" s="25">
        <f t="shared" ref="D580:J580" si="209">D581</f>
        <v>0</v>
      </c>
      <c r="E580" s="25">
        <f t="shared" si="209"/>
        <v>188000</v>
      </c>
      <c r="F580" s="25">
        <f t="shared" si="209"/>
        <v>230214.24</v>
      </c>
      <c r="G580" s="25">
        <f t="shared" si="209"/>
        <v>0</v>
      </c>
      <c r="H580" s="25">
        <f t="shared" si="209"/>
        <v>0</v>
      </c>
      <c r="I580" s="25">
        <f t="shared" si="209"/>
        <v>0</v>
      </c>
      <c r="J580" s="25">
        <f t="shared" si="209"/>
        <v>0</v>
      </c>
      <c r="K580" s="26"/>
    </row>
    <row r="581" spans="1:11">
      <c r="A581" s="1">
        <v>567</v>
      </c>
      <c r="B581" s="8" t="s">
        <v>3</v>
      </c>
      <c r="C581" s="25">
        <f>D581+E581+F581+G581+H581+I581+J581</f>
        <v>418214.24</v>
      </c>
      <c r="D581" s="25">
        <v>0</v>
      </c>
      <c r="E581" s="25">
        <v>188000</v>
      </c>
      <c r="F581" s="25">
        <v>230214.24</v>
      </c>
      <c r="G581" s="25">
        <v>0</v>
      </c>
      <c r="H581" s="25">
        <v>0</v>
      </c>
      <c r="I581" s="25">
        <v>0</v>
      </c>
      <c r="J581" s="25">
        <v>0</v>
      </c>
      <c r="K581" s="26"/>
    </row>
    <row r="582" spans="1:11">
      <c r="A582" s="1">
        <v>568</v>
      </c>
      <c r="B582" s="24" t="s">
        <v>271</v>
      </c>
      <c r="C582" s="25"/>
      <c r="D582" s="25"/>
      <c r="E582" s="25"/>
      <c r="F582" s="25"/>
      <c r="G582" s="25"/>
      <c r="H582" s="25"/>
      <c r="I582" s="25"/>
      <c r="J582" s="25"/>
      <c r="K582" s="26"/>
    </row>
    <row r="583" spans="1:11" ht="30">
      <c r="A583" s="1">
        <v>569</v>
      </c>
      <c r="B583" s="8" t="s">
        <v>272</v>
      </c>
      <c r="C583" s="25">
        <f>C584</f>
        <v>55147763.839999996</v>
      </c>
      <c r="D583" s="25">
        <f t="shared" ref="D583:J583" si="210">D584</f>
        <v>0</v>
      </c>
      <c r="E583" s="25">
        <f t="shared" si="210"/>
        <v>0</v>
      </c>
      <c r="F583" s="25">
        <f t="shared" si="210"/>
        <v>0</v>
      </c>
      <c r="G583" s="25">
        <f t="shared" si="210"/>
        <v>11759022.65</v>
      </c>
      <c r="H583" s="25">
        <f t="shared" si="210"/>
        <v>14392075.890000001</v>
      </c>
      <c r="I583" s="25">
        <f t="shared" si="210"/>
        <v>14498332.65</v>
      </c>
      <c r="J583" s="25">
        <f t="shared" si="210"/>
        <v>14498332.65</v>
      </c>
      <c r="K583" s="26"/>
    </row>
    <row r="584" spans="1:11">
      <c r="A584" s="1">
        <v>570</v>
      </c>
      <c r="B584" s="8" t="s">
        <v>3</v>
      </c>
      <c r="C584" s="25">
        <f>SUM(D584:J584)</f>
        <v>55147763.839999996</v>
      </c>
      <c r="D584" s="25">
        <v>0</v>
      </c>
      <c r="E584" s="25">
        <v>0</v>
      </c>
      <c r="F584" s="25">
        <v>0</v>
      </c>
      <c r="G584" s="25">
        <v>11759022.65</v>
      </c>
      <c r="H584" s="25">
        <v>14392075.890000001</v>
      </c>
      <c r="I584" s="25">
        <v>14498332.65</v>
      </c>
      <c r="J584" s="25">
        <v>14498332.65</v>
      </c>
      <c r="K584" s="26"/>
    </row>
    <row r="585" spans="1:11">
      <c r="A585" s="1">
        <v>571</v>
      </c>
      <c r="B585" s="77" t="s">
        <v>213</v>
      </c>
      <c r="C585" s="81"/>
      <c r="D585" s="81"/>
      <c r="E585" s="81"/>
      <c r="F585" s="81"/>
      <c r="G585" s="81"/>
      <c r="H585" s="81"/>
      <c r="I585" s="81"/>
      <c r="J585" s="81"/>
      <c r="K585" s="81"/>
    </row>
    <row r="586" spans="1:11" ht="47.25" customHeight="1">
      <c r="A586" s="1">
        <v>572</v>
      </c>
      <c r="B586" s="28" t="s">
        <v>171</v>
      </c>
      <c r="C586" s="25">
        <f>C591</f>
        <v>24138621</v>
      </c>
      <c r="D586" s="25">
        <f t="shared" ref="D586:J586" si="211">D591</f>
        <v>3234000</v>
      </c>
      <c r="E586" s="25">
        <f t="shared" si="211"/>
        <v>3238600</v>
      </c>
      <c r="F586" s="25">
        <f t="shared" si="211"/>
        <v>3075700</v>
      </c>
      <c r="G586" s="25">
        <f t="shared" si="211"/>
        <v>3497921</v>
      </c>
      <c r="H586" s="25">
        <f t="shared" si="211"/>
        <v>3569400</v>
      </c>
      <c r="I586" s="25">
        <f t="shared" si="211"/>
        <v>3751000</v>
      </c>
      <c r="J586" s="25">
        <f t="shared" si="211"/>
        <v>3772000</v>
      </c>
      <c r="K586" s="29" t="s">
        <v>13</v>
      </c>
    </row>
    <row r="587" spans="1:11">
      <c r="A587" s="1">
        <v>573</v>
      </c>
      <c r="B587" s="7" t="s">
        <v>10</v>
      </c>
      <c r="C587" s="25">
        <f>C592</f>
        <v>3473321</v>
      </c>
      <c r="D587" s="25">
        <f t="shared" ref="D587:J587" si="212">D592</f>
        <v>294000</v>
      </c>
      <c r="E587" s="25">
        <f t="shared" si="212"/>
        <v>311000</v>
      </c>
      <c r="F587" s="25">
        <f t="shared" si="212"/>
        <v>427000</v>
      </c>
      <c r="G587" s="25">
        <f t="shared" si="212"/>
        <v>827321</v>
      </c>
      <c r="H587" s="25">
        <f t="shared" si="212"/>
        <v>517000</v>
      </c>
      <c r="I587" s="25">
        <f t="shared" si="212"/>
        <v>538000</v>
      </c>
      <c r="J587" s="25">
        <f t="shared" si="212"/>
        <v>559000</v>
      </c>
      <c r="K587" s="29" t="s">
        <v>13</v>
      </c>
    </row>
    <row r="588" spans="1:11">
      <c r="A588" s="1">
        <v>574</v>
      </c>
      <c r="B588" s="7" t="s">
        <v>11</v>
      </c>
      <c r="C588" s="25">
        <f>C593</f>
        <v>20488400</v>
      </c>
      <c r="D588" s="25">
        <f t="shared" ref="D588:J588" si="213">D593</f>
        <v>2788100</v>
      </c>
      <c r="E588" s="25">
        <f t="shared" si="213"/>
        <v>2902600</v>
      </c>
      <c r="F588" s="25">
        <f t="shared" si="213"/>
        <v>2648700</v>
      </c>
      <c r="G588" s="25">
        <f t="shared" si="213"/>
        <v>2670600</v>
      </c>
      <c r="H588" s="25">
        <f t="shared" si="213"/>
        <v>3052400</v>
      </c>
      <c r="I588" s="25">
        <f t="shared" si="213"/>
        <v>3213000</v>
      </c>
      <c r="J588" s="25">
        <f t="shared" si="213"/>
        <v>3213000</v>
      </c>
      <c r="K588" s="29" t="s">
        <v>13</v>
      </c>
    </row>
    <row r="589" spans="1:11">
      <c r="A589" s="1">
        <v>575</v>
      </c>
      <c r="B589" s="7" t="s">
        <v>52</v>
      </c>
      <c r="C589" s="25">
        <f>C594</f>
        <v>176900</v>
      </c>
      <c r="D589" s="25">
        <f t="shared" ref="D589:J589" si="214">D594</f>
        <v>151900</v>
      </c>
      <c r="E589" s="25">
        <f t="shared" si="214"/>
        <v>25000</v>
      </c>
      <c r="F589" s="25">
        <f t="shared" si="214"/>
        <v>0</v>
      </c>
      <c r="G589" s="25">
        <f t="shared" si="214"/>
        <v>0</v>
      </c>
      <c r="H589" s="25">
        <f t="shared" si="214"/>
        <v>0</v>
      </c>
      <c r="I589" s="25">
        <f t="shared" si="214"/>
        <v>0</v>
      </c>
      <c r="J589" s="25">
        <f t="shared" si="214"/>
        <v>0</v>
      </c>
      <c r="K589" s="29"/>
    </row>
    <row r="590" spans="1:11">
      <c r="A590" s="1">
        <v>576</v>
      </c>
      <c r="B590" s="92" t="s">
        <v>12</v>
      </c>
      <c r="C590" s="86"/>
      <c r="D590" s="86"/>
      <c r="E590" s="86"/>
      <c r="F590" s="86"/>
      <c r="G590" s="86"/>
      <c r="H590" s="86"/>
      <c r="I590" s="86"/>
      <c r="J590" s="86"/>
      <c r="K590" s="87"/>
    </row>
    <row r="591" spans="1:11" ht="39.6" customHeight="1">
      <c r="A591" s="1">
        <v>577</v>
      </c>
      <c r="B591" s="28" t="s">
        <v>177</v>
      </c>
      <c r="C591" s="25">
        <f>C592+C593+C594</f>
        <v>24138621</v>
      </c>
      <c r="D591" s="25">
        <f t="shared" ref="D591:J591" si="215">D592+D593+D594</f>
        <v>3234000</v>
      </c>
      <c r="E591" s="25">
        <f t="shared" si="215"/>
        <v>3238600</v>
      </c>
      <c r="F591" s="25">
        <f t="shared" si="215"/>
        <v>3075700</v>
      </c>
      <c r="G591" s="25">
        <f t="shared" si="215"/>
        <v>3497921</v>
      </c>
      <c r="H591" s="25">
        <f t="shared" si="215"/>
        <v>3569400</v>
      </c>
      <c r="I591" s="25">
        <f t="shared" si="215"/>
        <v>3751000</v>
      </c>
      <c r="J591" s="25">
        <f t="shared" si="215"/>
        <v>3772000</v>
      </c>
      <c r="K591" s="29" t="s">
        <v>13</v>
      </c>
    </row>
    <row r="592" spans="1:11">
      <c r="A592" s="1">
        <v>578</v>
      </c>
      <c r="B592" s="7" t="s">
        <v>10</v>
      </c>
      <c r="C592" s="25">
        <f>C598+C635</f>
        <v>3473321</v>
      </c>
      <c r="D592" s="25">
        <f t="shared" ref="D592:J592" si="216">D598+D635</f>
        <v>294000</v>
      </c>
      <c r="E592" s="25">
        <f t="shared" si="216"/>
        <v>311000</v>
      </c>
      <c r="F592" s="25">
        <f t="shared" si="216"/>
        <v>427000</v>
      </c>
      <c r="G592" s="25">
        <f t="shared" si="216"/>
        <v>827321</v>
      </c>
      <c r="H592" s="25">
        <f t="shared" si="216"/>
        <v>517000</v>
      </c>
      <c r="I592" s="25">
        <f t="shared" si="216"/>
        <v>538000</v>
      </c>
      <c r="J592" s="25">
        <f t="shared" si="216"/>
        <v>559000</v>
      </c>
      <c r="K592" s="29" t="s">
        <v>13</v>
      </c>
    </row>
    <row r="593" spans="1:11">
      <c r="A593" s="1">
        <v>579</v>
      </c>
      <c r="B593" s="7" t="s">
        <v>11</v>
      </c>
      <c r="C593" s="25">
        <f>C602+C606+C615+C611+C619+C622+C626+C629+C632</f>
        <v>20488400</v>
      </c>
      <c r="D593" s="25">
        <f t="shared" ref="D593:J593" si="217">D602+D606+D615+D611+D619+D622+D626+D629+D632</f>
        <v>2788100</v>
      </c>
      <c r="E593" s="25">
        <f t="shared" si="217"/>
        <v>2902600</v>
      </c>
      <c r="F593" s="25">
        <f t="shared" si="217"/>
        <v>2648700</v>
      </c>
      <c r="G593" s="25">
        <f t="shared" si="217"/>
        <v>2670600</v>
      </c>
      <c r="H593" s="25">
        <f t="shared" si="217"/>
        <v>3052400</v>
      </c>
      <c r="I593" s="25">
        <f t="shared" si="217"/>
        <v>3213000</v>
      </c>
      <c r="J593" s="25">
        <f t="shared" si="217"/>
        <v>3213000</v>
      </c>
      <c r="K593" s="29" t="s">
        <v>13</v>
      </c>
    </row>
    <row r="594" spans="1:11">
      <c r="A594" s="1">
        <v>580</v>
      </c>
      <c r="B594" s="7" t="s">
        <v>52</v>
      </c>
      <c r="C594" s="25">
        <f>C607+C623</f>
        <v>176900</v>
      </c>
      <c r="D594" s="25">
        <f t="shared" ref="D594:J594" si="218">D607+D623</f>
        <v>151900</v>
      </c>
      <c r="E594" s="25">
        <f t="shared" si="218"/>
        <v>25000</v>
      </c>
      <c r="F594" s="25">
        <f t="shared" si="218"/>
        <v>0</v>
      </c>
      <c r="G594" s="25">
        <f t="shared" si="218"/>
        <v>0</v>
      </c>
      <c r="H594" s="25">
        <f t="shared" si="218"/>
        <v>0</v>
      </c>
      <c r="I594" s="25">
        <f t="shared" si="218"/>
        <v>0</v>
      </c>
      <c r="J594" s="25">
        <f t="shared" si="218"/>
        <v>0</v>
      </c>
      <c r="K594" s="29"/>
    </row>
    <row r="595" spans="1:11">
      <c r="A595" s="1">
        <v>581</v>
      </c>
      <c r="B595" s="24" t="s">
        <v>115</v>
      </c>
      <c r="C595" s="25"/>
      <c r="D595" s="25"/>
      <c r="E595" s="25"/>
      <c r="F595" s="25"/>
      <c r="G595" s="25"/>
      <c r="H595" s="25"/>
      <c r="I595" s="25"/>
      <c r="J595" s="25"/>
      <c r="K595" s="29"/>
    </row>
    <row r="596" spans="1:11" ht="106.5" customHeight="1">
      <c r="A596" s="1">
        <v>582</v>
      </c>
      <c r="B596" s="7" t="s">
        <v>68</v>
      </c>
      <c r="C596" s="25">
        <f>C598</f>
        <v>3117000</v>
      </c>
      <c r="D596" s="25">
        <f t="shared" ref="D596:J596" si="219">D598</f>
        <v>294000</v>
      </c>
      <c r="E596" s="25">
        <f t="shared" si="219"/>
        <v>311000</v>
      </c>
      <c r="F596" s="25">
        <f t="shared" si="219"/>
        <v>427000</v>
      </c>
      <c r="G596" s="25">
        <f t="shared" si="219"/>
        <v>471000</v>
      </c>
      <c r="H596" s="25">
        <f t="shared" si="219"/>
        <v>517000</v>
      </c>
      <c r="I596" s="25">
        <f t="shared" si="219"/>
        <v>538000</v>
      </c>
      <c r="J596" s="25">
        <f t="shared" si="219"/>
        <v>559000</v>
      </c>
      <c r="K596" s="26"/>
    </row>
    <row r="597" spans="1:11" ht="15" customHeight="1">
      <c r="A597" s="1">
        <v>583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584</v>
      </c>
      <c r="B598" s="7" t="s">
        <v>10</v>
      </c>
      <c r="C598" s="25">
        <f>SUM(D598:J599)</f>
        <v>3117000</v>
      </c>
      <c r="D598" s="25">
        <v>294000</v>
      </c>
      <c r="E598" s="25">
        <v>311000</v>
      </c>
      <c r="F598" s="25">
        <v>427000</v>
      </c>
      <c r="G598" s="25">
        <v>471000</v>
      </c>
      <c r="H598" s="25">
        <v>517000</v>
      </c>
      <c r="I598" s="25">
        <v>538000</v>
      </c>
      <c r="J598" s="25">
        <v>559000</v>
      </c>
      <c r="K598" s="26" t="s">
        <v>114</v>
      </c>
    </row>
    <row r="599" spans="1:11">
      <c r="A599" s="1">
        <v>585</v>
      </c>
      <c r="B599" s="24" t="s">
        <v>116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38.75" customHeight="1">
      <c r="A600" s="1">
        <v>586</v>
      </c>
      <c r="B600" s="7" t="s">
        <v>225</v>
      </c>
      <c r="C600" s="25">
        <f>C602</f>
        <v>3128900</v>
      </c>
      <c r="D600" s="25">
        <f t="shared" ref="D600:J600" si="220">D602</f>
        <v>1533000</v>
      </c>
      <c r="E600" s="25">
        <v>1595900</v>
      </c>
      <c r="F600" s="25">
        <v>0</v>
      </c>
      <c r="G600" s="25">
        <v>0</v>
      </c>
      <c r="H600" s="25">
        <f t="shared" si="220"/>
        <v>0</v>
      </c>
      <c r="I600" s="25">
        <f t="shared" si="220"/>
        <v>0</v>
      </c>
      <c r="J600" s="25">
        <f t="shared" si="220"/>
        <v>0</v>
      </c>
      <c r="K600" s="26" t="s">
        <v>70</v>
      </c>
    </row>
    <row r="601" spans="1:11">
      <c r="A601" s="1">
        <v>587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588</v>
      </c>
      <c r="B602" s="7" t="s">
        <v>71</v>
      </c>
      <c r="C602" s="25">
        <f>SUM(D602:J602)</f>
        <v>3128900</v>
      </c>
      <c r="D602" s="25">
        <v>1533000</v>
      </c>
      <c r="E602" s="25">
        <v>1595900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70</v>
      </c>
    </row>
    <row r="603" spans="1:11">
      <c r="A603" s="1">
        <v>589</v>
      </c>
      <c r="B603" s="24" t="s">
        <v>118</v>
      </c>
      <c r="C603" s="25"/>
      <c r="D603" s="25"/>
      <c r="E603" s="25"/>
      <c r="F603" s="25"/>
      <c r="G603" s="25"/>
      <c r="H603" s="25"/>
      <c r="I603" s="25"/>
      <c r="J603" s="25"/>
      <c r="K603" s="26"/>
    </row>
    <row r="604" spans="1:11" ht="108" customHeight="1">
      <c r="A604" s="1">
        <v>590</v>
      </c>
      <c r="B604" s="7" t="s">
        <v>72</v>
      </c>
      <c r="C604" s="25">
        <f>C606+C607</f>
        <v>1334000</v>
      </c>
      <c r="D604" s="25">
        <f t="shared" ref="D604:J604" si="221">D606+D607</f>
        <v>1334000</v>
      </c>
      <c r="E604" s="25">
        <f t="shared" si="221"/>
        <v>0</v>
      </c>
      <c r="F604" s="25">
        <f t="shared" si="221"/>
        <v>0</v>
      </c>
      <c r="G604" s="25">
        <f t="shared" si="221"/>
        <v>0</v>
      </c>
      <c r="H604" s="25">
        <f t="shared" si="221"/>
        <v>0</v>
      </c>
      <c r="I604" s="25">
        <f t="shared" si="221"/>
        <v>0</v>
      </c>
      <c r="J604" s="25">
        <f t="shared" si="221"/>
        <v>0</v>
      </c>
      <c r="K604" s="26" t="s">
        <v>73</v>
      </c>
    </row>
    <row r="605" spans="1:11">
      <c r="A605" s="1">
        <v>591</v>
      </c>
      <c r="B605" s="7" t="s">
        <v>69</v>
      </c>
      <c r="C605" s="25"/>
      <c r="D605" s="25"/>
      <c r="E605" s="25"/>
      <c r="F605" s="25"/>
      <c r="G605" s="25"/>
      <c r="H605" s="25"/>
      <c r="I605" s="25"/>
      <c r="J605" s="25"/>
      <c r="K605" s="26"/>
    </row>
    <row r="606" spans="1:11">
      <c r="A606" s="1">
        <v>592</v>
      </c>
      <c r="B606" s="7" t="s">
        <v>11</v>
      </c>
      <c r="C606" s="25">
        <f>D606+E606+F606+G606+H606+I606+J606</f>
        <v>1182100</v>
      </c>
      <c r="D606" s="25">
        <v>1182100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 t="s">
        <v>73</v>
      </c>
    </row>
    <row r="607" spans="1:11">
      <c r="A607" s="1">
        <v>593</v>
      </c>
      <c r="B607" s="7" t="s">
        <v>52</v>
      </c>
      <c r="C607" s="25">
        <f>D607</f>
        <v>151900</v>
      </c>
      <c r="D607" s="25">
        <v>151900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6"/>
    </row>
    <row r="608" spans="1:11">
      <c r="A608" s="1">
        <v>594</v>
      </c>
      <c r="B608" s="28" t="s">
        <v>120</v>
      </c>
      <c r="C608" s="25"/>
      <c r="D608" s="25"/>
      <c r="E608" s="25"/>
      <c r="F608" s="25"/>
      <c r="G608" s="25"/>
      <c r="H608" s="25"/>
      <c r="I608" s="25"/>
      <c r="J608" s="25"/>
      <c r="K608" s="26"/>
    </row>
    <row r="609" spans="1:11" ht="105.75" customHeight="1">
      <c r="A609" s="1">
        <v>595</v>
      </c>
      <c r="B609" s="7" t="s">
        <v>74</v>
      </c>
      <c r="C609" s="25">
        <f>C611</f>
        <v>31000</v>
      </c>
      <c r="D609" s="25">
        <f t="shared" ref="D609:J609" si="222">D611</f>
        <v>31000</v>
      </c>
      <c r="E609" s="25">
        <f t="shared" si="222"/>
        <v>0</v>
      </c>
      <c r="F609" s="25">
        <f t="shared" si="222"/>
        <v>0</v>
      </c>
      <c r="G609" s="25">
        <f t="shared" si="222"/>
        <v>0</v>
      </c>
      <c r="H609" s="25">
        <f t="shared" si="222"/>
        <v>0</v>
      </c>
      <c r="I609" s="25">
        <f t="shared" si="222"/>
        <v>0</v>
      </c>
      <c r="J609" s="25">
        <f t="shared" si="222"/>
        <v>0</v>
      </c>
      <c r="K609" s="47"/>
    </row>
    <row r="610" spans="1:11">
      <c r="A610" s="1">
        <v>596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47"/>
    </row>
    <row r="611" spans="1:11">
      <c r="A611" s="1">
        <v>597</v>
      </c>
      <c r="B611" s="7" t="s">
        <v>11</v>
      </c>
      <c r="C611" s="25">
        <f>SUM(D611:J611)</f>
        <v>31000</v>
      </c>
      <c r="D611" s="25">
        <v>31000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38" t="s">
        <v>193</v>
      </c>
    </row>
    <row r="612" spans="1:11">
      <c r="A612" s="1">
        <v>598</v>
      </c>
      <c r="B612" s="24" t="s">
        <v>122</v>
      </c>
      <c r="C612" s="25"/>
      <c r="D612" s="25"/>
      <c r="E612" s="25"/>
      <c r="F612" s="25"/>
      <c r="G612" s="25"/>
      <c r="H612" s="25"/>
      <c r="I612" s="25"/>
      <c r="J612" s="25"/>
      <c r="K612" s="47"/>
    </row>
    <row r="613" spans="1:11" ht="48" customHeight="1">
      <c r="A613" s="1">
        <v>599</v>
      </c>
      <c r="B613" s="7" t="s">
        <v>75</v>
      </c>
      <c r="C613" s="25">
        <f>C615</f>
        <v>74000</v>
      </c>
      <c r="D613" s="25">
        <f t="shared" ref="D613:J613" si="223">D615</f>
        <v>37000</v>
      </c>
      <c r="E613" s="25">
        <f t="shared" si="223"/>
        <v>37000</v>
      </c>
      <c r="F613" s="25">
        <f t="shared" si="223"/>
        <v>0</v>
      </c>
      <c r="G613" s="25">
        <f t="shared" si="223"/>
        <v>0</v>
      </c>
      <c r="H613" s="25">
        <f t="shared" si="223"/>
        <v>0</v>
      </c>
      <c r="I613" s="25">
        <f t="shared" si="223"/>
        <v>0</v>
      </c>
      <c r="J613" s="25">
        <f t="shared" si="223"/>
        <v>0</v>
      </c>
      <c r="K613" s="26" t="s">
        <v>76</v>
      </c>
    </row>
    <row r="614" spans="1:11">
      <c r="A614" s="1">
        <v>600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601</v>
      </c>
      <c r="B615" s="7" t="s">
        <v>11</v>
      </c>
      <c r="C615" s="25">
        <f>SUM(D615:J615)</f>
        <v>74000</v>
      </c>
      <c r="D615" s="25">
        <v>37000</v>
      </c>
      <c r="E615" s="25">
        <v>37000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76</v>
      </c>
    </row>
    <row r="616" spans="1:11">
      <c r="A616" s="1">
        <v>602</v>
      </c>
      <c r="B616" s="24" t="s">
        <v>123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73.150000000000006" customHeight="1">
      <c r="A617" s="1">
        <v>603</v>
      </c>
      <c r="B617" s="7" t="s">
        <v>77</v>
      </c>
      <c r="C617" s="25">
        <f>C619</f>
        <v>5000</v>
      </c>
      <c r="D617" s="25">
        <f t="shared" ref="D617" si="224">D619</f>
        <v>5000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6" t="s">
        <v>78</v>
      </c>
    </row>
    <row r="618" spans="1:11">
      <c r="A618" s="1">
        <v>604</v>
      </c>
      <c r="B618" s="7" t="s">
        <v>69</v>
      </c>
      <c r="C618" s="25"/>
      <c r="D618" s="25"/>
      <c r="E618" s="25"/>
      <c r="F618" s="25"/>
      <c r="G618" s="25"/>
      <c r="H618" s="25"/>
      <c r="I618" s="25"/>
      <c r="J618" s="25"/>
      <c r="K618" s="26"/>
    </row>
    <row r="619" spans="1:11">
      <c r="A619" s="1">
        <v>605</v>
      </c>
      <c r="B619" s="7" t="s">
        <v>11</v>
      </c>
      <c r="C619" s="25">
        <f>SUM(D619:J619)</f>
        <v>5000</v>
      </c>
      <c r="D619" s="25">
        <v>5000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 t="s">
        <v>78</v>
      </c>
    </row>
    <row r="620" spans="1:11">
      <c r="A620" s="1">
        <v>606</v>
      </c>
      <c r="B620" s="24" t="s">
        <v>139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607</v>
      </c>
      <c r="B621" s="7" t="s">
        <v>231</v>
      </c>
      <c r="C621" s="25">
        <f>C622+C623</f>
        <v>1263800</v>
      </c>
      <c r="D621" s="25">
        <f t="shared" ref="D621:J621" si="225">D622+D623</f>
        <v>0</v>
      </c>
      <c r="E621" s="25">
        <f t="shared" si="225"/>
        <v>1263800</v>
      </c>
      <c r="F621" s="25">
        <f t="shared" si="225"/>
        <v>0</v>
      </c>
      <c r="G621" s="25">
        <f t="shared" si="225"/>
        <v>0</v>
      </c>
      <c r="H621" s="25">
        <f t="shared" si="225"/>
        <v>0</v>
      </c>
      <c r="I621" s="25">
        <f t="shared" si="225"/>
        <v>0</v>
      </c>
      <c r="J621" s="25">
        <f t="shared" si="225"/>
        <v>0</v>
      </c>
      <c r="K621" s="26"/>
    </row>
    <row r="622" spans="1:11">
      <c r="A622" s="1">
        <v>608</v>
      </c>
      <c r="B622" s="7" t="s">
        <v>3</v>
      </c>
      <c r="C622" s="25">
        <f>D622+E622+F622+G622+H622+I622+J622</f>
        <v>1238800</v>
      </c>
      <c r="D622" s="25">
        <v>0</v>
      </c>
      <c r="E622" s="25">
        <v>1238800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609</v>
      </c>
      <c r="B623" s="7" t="s">
        <v>52</v>
      </c>
      <c r="C623" s="25">
        <f>D623+E623+F623+G623</f>
        <v>25000</v>
      </c>
      <c r="D623" s="25">
        <v>0</v>
      </c>
      <c r="E623" s="25">
        <v>25000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6"/>
    </row>
    <row r="624" spans="1:11">
      <c r="A624" s="1">
        <v>610</v>
      </c>
      <c r="B624" s="24" t="s">
        <v>140</v>
      </c>
      <c r="C624" s="25"/>
      <c r="D624" s="25"/>
      <c r="E624" s="25"/>
      <c r="F624" s="25"/>
      <c r="G624" s="25"/>
      <c r="H624" s="25"/>
      <c r="I624" s="25"/>
      <c r="J624" s="25"/>
      <c r="K624" s="26"/>
    </row>
    <row r="625" spans="1:11" ht="45">
      <c r="A625" s="1">
        <v>611</v>
      </c>
      <c r="B625" s="7" t="s">
        <v>232</v>
      </c>
      <c r="C625" s="25">
        <f>C626</f>
        <v>28900</v>
      </c>
      <c r="D625" s="25">
        <f t="shared" ref="D625:J625" si="226">D626</f>
        <v>0</v>
      </c>
      <c r="E625" s="25">
        <f t="shared" si="226"/>
        <v>28900</v>
      </c>
      <c r="F625" s="25">
        <f t="shared" si="226"/>
        <v>0</v>
      </c>
      <c r="G625" s="25">
        <f t="shared" si="226"/>
        <v>0</v>
      </c>
      <c r="H625" s="25">
        <f t="shared" si="226"/>
        <v>0</v>
      </c>
      <c r="I625" s="25">
        <f t="shared" si="226"/>
        <v>0</v>
      </c>
      <c r="J625" s="25">
        <f t="shared" si="226"/>
        <v>0</v>
      </c>
      <c r="K625" s="26"/>
    </row>
    <row r="626" spans="1:11">
      <c r="A626" s="1">
        <v>612</v>
      </c>
      <c r="B626" s="7" t="s">
        <v>3</v>
      </c>
      <c r="C626" s="25">
        <f>D626+E626+F626+G626+H626+I626+J626</f>
        <v>28900</v>
      </c>
      <c r="D626" s="25">
        <v>0</v>
      </c>
      <c r="E626" s="25">
        <v>28900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6"/>
    </row>
    <row r="627" spans="1:11">
      <c r="A627" s="1">
        <v>613</v>
      </c>
      <c r="B627" s="24" t="s">
        <v>141</v>
      </c>
      <c r="C627" s="25"/>
      <c r="D627" s="25"/>
      <c r="E627" s="25"/>
      <c r="F627" s="25"/>
      <c r="G627" s="25"/>
      <c r="H627" s="25"/>
      <c r="I627" s="25"/>
      <c r="J627" s="25"/>
      <c r="K627" s="26"/>
    </row>
    <row r="628" spans="1:11" ht="45">
      <c r="A628" s="1">
        <v>614</v>
      </c>
      <c r="B628" s="7" t="s">
        <v>233</v>
      </c>
      <c r="C628" s="25">
        <f>C629</f>
        <v>2000</v>
      </c>
      <c r="D628" s="25">
        <f t="shared" ref="D628:J628" si="227">D629</f>
        <v>0</v>
      </c>
      <c r="E628" s="25">
        <f t="shared" si="227"/>
        <v>2000</v>
      </c>
      <c r="F628" s="25">
        <f t="shared" si="227"/>
        <v>0</v>
      </c>
      <c r="G628" s="25">
        <f t="shared" si="227"/>
        <v>0</v>
      </c>
      <c r="H628" s="25">
        <f t="shared" si="227"/>
        <v>0</v>
      </c>
      <c r="I628" s="25">
        <f t="shared" si="227"/>
        <v>0</v>
      </c>
      <c r="J628" s="25">
        <f t="shared" si="227"/>
        <v>0</v>
      </c>
      <c r="K628" s="26"/>
    </row>
    <row r="629" spans="1:11">
      <c r="A629" s="1">
        <v>615</v>
      </c>
      <c r="B629" s="7" t="s">
        <v>3</v>
      </c>
      <c r="C629" s="25">
        <f>D629+E629+F629+G629+H629</f>
        <v>2000</v>
      </c>
      <c r="D629" s="25">
        <v>0</v>
      </c>
      <c r="E629" s="25">
        <v>2000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6"/>
    </row>
    <row r="630" spans="1:11">
      <c r="A630" s="1">
        <v>616</v>
      </c>
      <c r="B630" s="28" t="s">
        <v>146</v>
      </c>
      <c r="C630" s="25"/>
      <c r="D630" s="25"/>
      <c r="E630" s="25"/>
      <c r="F630" s="25"/>
      <c r="G630" s="25"/>
      <c r="H630" s="25"/>
      <c r="I630" s="25"/>
      <c r="J630" s="25"/>
      <c r="K630" s="26"/>
    </row>
    <row r="631" spans="1:11" ht="30">
      <c r="A631" s="1">
        <v>617</v>
      </c>
      <c r="B631" s="7" t="s">
        <v>260</v>
      </c>
      <c r="C631" s="25">
        <f>C632</f>
        <v>14797700</v>
      </c>
      <c r="D631" s="25">
        <f t="shared" ref="D631:J631" si="228">D632</f>
        <v>0</v>
      </c>
      <c r="E631" s="25">
        <f t="shared" si="228"/>
        <v>0</v>
      </c>
      <c r="F631" s="25">
        <f t="shared" si="228"/>
        <v>2648700</v>
      </c>
      <c r="G631" s="25">
        <f t="shared" si="228"/>
        <v>2670600</v>
      </c>
      <c r="H631" s="25">
        <f t="shared" si="228"/>
        <v>3052400</v>
      </c>
      <c r="I631" s="25">
        <f t="shared" si="228"/>
        <v>3213000</v>
      </c>
      <c r="J631" s="25">
        <f t="shared" si="228"/>
        <v>3213000</v>
      </c>
      <c r="K631" s="26"/>
    </row>
    <row r="632" spans="1:11">
      <c r="A632" s="1">
        <v>618</v>
      </c>
      <c r="B632" s="7" t="s">
        <v>3</v>
      </c>
      <c r="C632" s="25">
        <f>D632+E632+F632+G632+H632+I632+J632</f>
        <v>14797700</v>
      </c>
      <c r="D632" s="25">
        <v>0</v>
      </c>
      <c r="E632" s="25">
        <v>0</v>
      </c>
      <c r="F632" s="25">
        <v>2648700</v>
      </c>
      <c r="G632" s="25">
        <v>2670600</v>
      </c>
      <c r="H632" s="25">
        <v>3052400</v>
      </c>
      <c r="I632" s="25">
        <v>3213000</v>
      </c>
      <c r="J632" s="25">
        <v>3213000</v>
      </c>
      <c r="K632" s="26"/>
    </row>
    <row r="633" spans="1:11">
      <c r="A633" s="1"/>
      <c r="B633" s="28" t="s">
        <v>147</v>
      </c>
      <c r="C633" s="25"/>
      <c r="D633" s="25"/>
      <c r="E633" s="25"/>
      <c r="F633" s="25"/>
      <c r="G633" s="25"/>
      <c r="H633" s="25"/>
      <c r="I633" s="25"/>
      <c r="J633" s="25"/>
      <c r="K633" s="26"/>
    </row>
    <row r="634" spans="1:11" ht="60">
      <c r="A634" s="1"/>
      <c r="B634" s="7" t="s">
        <v>281</v>
      </c>
      <c r="C634" s="25">
        <f>C635</f>
        <v>356321</v>
      </c>
      <c r="D634" s="25">
        <f t="shared" ref="D634:J634" si="229">D635</f>
        <v>0</v>
      </c>
      <c r="E634" s="25">
        <f t="shared" si="229"/>
        <v>0</v>
      </c>
      <c r="F634" s="25">
        <f t="shared" si="229"/>
        <v>0</v>
      </c>
      <c r="G634" s="25">
        <f t="shared" si="229"/>
        <v>356321</v>
      </c>
      <c r="H634" s="25">
        <f t="shared" si="229"/>
        <v>0</v>
      </c>
      <c r="I634" s="25">
        <f t="shared" si="229"/>
        <v>0</v>
      </c>
      <c r="J634" s="25">
        <f t="shared" si="229"/>
        <v>0</v>
      </c>
      <c r="K634" s="26"/>
    </row>
    <row r="635" spans="1:11">
      <c r="A635" s="1"/>
      <c r="B635" s="7" t="s">
        <v>2</v>
      </c>
      <c r="C635" s="25">
        <f>D635+E635+F635+G635+H635+I635+J635</f>
        <v>356321</v>
      </c>
      <c r="D635" s="25">
        <v>0</v>
      </c>
      <c r="E635" s="25">
        <v>0</v>
      </c>
      <c r="F635" s="25">
        <v>0</v>
      </c>
      <c r="G635" s="25">
        <v>356321</v>
      </c>
      <c r="H635" s="25">
        <v>0</v>
      </c>
      <c r="I635" s="25">
        <v>0</v>
      </c>
      <c r="J635" s="25">
        <v>0</v>
      </c>
      <c r="K635" s="26"/>
    </row>
    <row r="636" spans="1:11">
      <c r="A636" s="1">
        <v>619</v>
      </c>
      <c r="B636" s="77" t="s">
        <v>212</v>
      </c>
      <c r="C636" s="81"/>
      <c r="D636" s="81"/>
      <c r="E636" s="81"/>
      <c r="F636" s="81"/>
      <c r="G636" s="81"/>
      <c r="H636" s="81"/>
      <c r="I636" s="81"/>
      <c r="J636" s="81"/>
      <c r="K636" s="81"/>
    </row>
    <row r="637" spans="1:11" ht="28.5" customHeight="1">
      <c r="A637" s="1">
        <v>620</v>
      </c>
      <c r="B637" s="28" t="s">
        <v>154</v>
      </c>
      <c r="C637" s="25">
        <f>C638+C639+C640</f>
        <v>643520176</v>
      </c>
      <c r="D637" s="25">
        <f t="shared" ref="D637:J637" si="230">D638+D639+D640</f>
        <v>82554100</v>
      </c>
      <c r="E637" s="25">
        <f t="shared" si="230"/>
        <v>89756660</v>
      </c>
      <c r="F637" s="25">
        <f t="shared" si="230"/>
        <v>97693900</v>
      </c>
      <c r="G637" s="25">
        <f t="shared" si="230"/>
        <v>97307766</v>
      </c>
      <c r="H637" s="25">
        <f t="shared" si="230"/>
        <v>91984150</v>
      </c>
      <c r="I637" s="25">
        <f t="shared" si="230"/>
        <v>92112300</v>
      </c>
      <c r="J637" s="25">
        <f t="shared" si="230"/>
        <v>92111300</v>
      </c>
      <c r="K637" s="26" t="s">
        <v>40</v>
      </c>
    </row>
    <row r="638" spans="1:11">
      <c r="A638" s="1">
        <v>621</v>
      </c>
      <c r="B638" s="7" t="s">
        <v>79</v>
      </c>
      <c r="C638" s="25">
        <f>C671+C674+C692</f>
        <v>126957400</v>
      </c>
      <c r="D638" s="25">
        <f t="shared" ref="D638:J638" si="231">D671+D674+D692</f>
        <v>18592000</v>
      </c>
      <c r="E638" s="25">
        <f t="shared" si="231"/>
        <v>21049000</v>
      </c>
      <c r="F638" s="25">
        <f t="shared" si="231"/>
        <v>25808000</v>
      </c>
      <c r="G638" s="25">
        <f t="shared" si="231"/>
        <v>17897700</v>
      </c>
      <c r="H638" s="25">
        <f t="shared" si="231"/>
        <v>14363700</v>
      </c>
      <c r="I638" s="25">
        <f t="shared" si="231"/>
        <v>14624000</v>
      </c>
      <c r="J638" s="25">
        <f t="shared" si="231"/>
        <v>14623000</v>
      </c>
      <c r="K638" s="48" t="s">
        <v>40</v>
      </c>
    </row>
    <row r="639" spans="1:11">
      <c r="A639" s="1">
        <v>622</v>
      </c>
      <c r="B639" s="7" t="s">
        <v>80</v>
      </c>
      <c r="C639" s="25">
        <f>C664+C668+C675</f>
        <v>501700000</v>
      </c>
      <c r="D639" s="25">
        <f t="shared" ref="D639:J639" si="232">D664+D668+D675</f>
        <v>61063800</v>
      </c>
      <c r="E639" s="25">
        <f t="shared" si="232"/>
        <v>66576700</v>
      </c>
      <c r="F639" s="25">
        <f t="shared" si="232"/>
        <v>69305900</v>
      </c>
      <c r="G639" s="25">
        <f t="shared" si="232"/>
        <v>76825600</v>
      </c>
      <c r="H639" s="25">
        <f t="shared" si="232"/>
        <v>75566000</v>
      </c>
      <c r="I639" s="25">
        <f t="shared" si="232"/>
        <v>76181000</v>
      </c>
      <c r="J639" s="25">
        <f t="shared" si="232"/>
        <v>76181000</v>
      </c>
      <c r="K639" s="48"/>
    </row>
    <row r="640" spans="1:11">
      <c r="A640" s="1">
        <v>623</v>
      </c>
      <c r="B640" s="7" t="s">
        <v>81</v>
      </c>
      <c r="C640" s="25">
        <f>C643+C646+C649+C652+C655+C658+C661+C681+C684+C687+C690+C696</f>
        <v>14862776</v>
      </c>
      <c r="D640" s="25">
        <f t="shared" ref="D640:J640" si="233">D643+D646+D649+D652+D655+D658+D661+D681+D684+D687+D690+D696</f>
        <v>2898300</v>
      </c>
      <c r="E640" s="25">
        <f t="shared" si="233"/>
        <v>2130960</v>
      </c>
      <c r="F640" s="25">
        <f t="shared" si="233"/>
        <v>2580000</v>
      </c>
      <c r="G640" s="25">
        <f t="shared" si="233"/>
        <v>2584466</v>
      </c>
      <c r="H640" s="25">
        <f t="shared" si="233"/>
        <v>2054450</v>
      </c>
      <c r="I640" s="25">
        <f t="shared" si="233"/>
        <v>1307300</v>
      </c>
      <c r="J640" s="25">
        <f t="shared" si="233"/>
        <v>1307300</v>
      </c>
      <c r="K640" s="48" t="s">
        <v>40</v>
      </c>
    </row>
    <row r="641" spans="1:11">
      <c r="A641" s="1">
        <v>624</v>
      </c>
      <c r="B641" s="28" t="s">
        <v>115</v>
      </c>
      <c r="C641" s="25"/>
      <c r="D641" s="25"/>
      <c r="E641" s="25"/>
      <c r="F641" s="25"/>
      <c r="G641" s="25"/>
      <c r="H641" s="25"/>
      <c r="I641" s="25"/>
      <c r="J641" s="25"/>
      <c r="K641" s="48"/>
    </row>
    <row r="642" spans="1:11" ht="52.5" customHeight="1">
      <c r="A642" s="1">
        <v>625</v>
      </c>
      <c r="B642" s="8" t="s">
        <v>155</v>
      </c>
      <c r="C642" s="25">
        <f>C643</f>
        <v>0</v>
      </c>
      <c r="D642" s="25">
        <f t="shared" ref="D642:J642" si="234">D643</f>
        <v>0</v>
      </c>
      <c r="E642" s="25">
        <f t="shared" si="234"/>
        <v>0</v>
      </c>
      <c r="F642" s="25">
        <f t="shared" si="234"/>
        <v>0</v>
      </c>
      <c r="G642" s="25">
        <f t="shared" si="234"/>
        <v>0</v>
      </c>
      <c r="H642" s="25">
        <f t="shared" si="234"/>
        <v>0</v>
      </c>
      <c r="I642" s="25">
        <f t="shared" si="234"/>
        <v>0</v>
      </c>
      <c r="J642" s="25">
        <f t="shared" si="234"/>
        <v>0</v>
      </c>
      <c r="K642" s="26"/>
    </row>
    <row r="643" spans="1:11">
      <c r="A643" s="1">
        <v>626</v>
      </c>
      <c r="B643" s="8" t="s">
        <v>81</v>
      </c>
      <c r="C643" s="25">
        <f>SUM(D643:J643)</f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6" t="s">
        <v>40</v>
      </c>
    </row>
    <row r="644" spans="1:11">
      <c r="A644" s="1">
        <v>627</v>
      </c>
      <c r="B644" s="28" t="s">
        <v>116</v>
      </c>
      <c r="C644" s="25"/>
      <c r="D644" s="25"/>
      <c r="E644" s="25"/>
      <c r="F644" s="25"/>
      <c r="G644" s="25"/>
      <c r="H644" s="25"/>
      <c r="I644" s="25"/>
      <c r="J644" s="25"/>
      <c r="K644" s="26"/>
    </row>
    <row r="645" spans="1:11" ht="48" customHeight="1">
      <c r="A645" s="1">
        <v>628</v>
      </c>
      <c r="B645" s="7" t="s">
        <v>156</v>
      </c>
      <c r="C645" s="25">
        <f>C646</f>
        <v>4617232.2</v>
      </c>
      <c r="D645" s="25">
        <f t="shared" ref="D645:J645" si="235">D646</f>
        <v>719200</v>
      </c>
      <c r="E645" s="25">
        <f t="shared" si="235"/>
        <v>628032.19999999995</v>
      </c>
      <c r="F645" s="25">
        <f t="shared" si="235"/>
        <v>600000</v>
      </c>
      <c r="G645" s="25">
        <f t="shared" si="235"/>
        <v>600000</v>
      </c>
      <c r="H645" s="25">
        <f t="shared" si="235"/>
        <v>690000</v>
      </c>
      <c r="I645" s="25">
        <f t="shared" si="235"/>
        <v>690000</v>
      </c>
      <c r="J645" s="25">
        <f t="shared" si="235"/>
        <v>690000</v>
      </c>
      <c r="K645" s="26"/>
    </row>
    <row r="646" spans="1:11">
      <c r="A646" s="1">
        <v>629</v>
      </c>
      <c r="B646" s="8" t="s">
        <v>81</v>
      </c>
      <c r="C646" s="25">
        <f>SUM(D646:J646)</f>
        <v>4617232.2</v>
      </c>
      <c r="D646" s="25">
        <v>719200</v>
      </c>
      <c r="E646" s="25">
        <v>628032.19999999995</v>
      </c>
      <c r="F646" s="25">
        <v>600000</v>
      </c>
      <c r="G646" s="25">
        <v>600000</v>
      </c>
      <c r="H646" s="25">
        <v>690000</v>
      </c>
      <c r="I646" s="25">
        <v>690000</v>
      </c>
      <c r="J646" s="25">
        <v>690000</v>
      </c>
      <c r="K646" s="26" t="s">
        <v>40</v>
      </c>
    </row>
    <row r="647" spans="1:11">
      <c r="A647" s="1">
        <v>630</v>
      </c>
      <c r="B647" s="28" t="s">
        <v>118</v>
      </c>
      <c r="C647" s="25"/>
      <c r="D647" s="25"/>
      <c r="E647" s="25"/>
      <c r="F647" s="25"/>
      <c r="G647" s="25"/>
      <c r="H647" s="25"/>
      <c r="I647" s="25"/>
      <c r="J647" s="25"/>
      <c r="K647" s="26"/>
    </row>
    <row r="648" spans="1:11" ht="60.75" customHeight="1">
      <c r="A648" s="1">
        <v>631</v>
      </c>
      <c r="B648" s="7" t="s">
        <v>172</v>
      </c>
      <c r="C648" s="25">
        <f>C649</f>
        <v>0</v>
      </c>
      <c r="D648" s="25">
        <f t="shared" ref="D648:J648" si="236">D649</f>
        <v>0</v>
      </c>
      <c r="E648" s="25">
        <f t="shared" si="236"/>
        <v>0</v>
      </c>
      <c r="F648" s="25">
        <f t="shared" si="236"/>
        <v>0</v>
      </c>
      <c r="G648" s="25">
        <f t="shared" si="236"/>
        <v>0</v>
      </c>
      <c r="H648" s="25">
        <f t="shared" si="236"/>
        <v>0</v>
      </c>
      <c r="I648" s="25">
        <f t="shared" si="236"/>
        <v>0</v>
      </c>
      <c r="J648" s="25">
        <f t="shared" si="236"/>
        <v>0</v>
      </c>
      <c r="K648" s="26"/>
    </row>
    <row r="649" spans="1:11">
      <c r="A649" s="1">
        <v>632</v>
      </c>
      <c r="B649" s="8" t="s">
        <v>81</v>
      </c>
      <c r="C649" s="25">
        <f>SUM(D649:J649)</f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6" t="s">
        <v>40</v>
      </c>
    </row>
    <row r="650" spans="1:11">
      <c r="A650" s="1">
        <v>633</v>
      </c>
      <c r="B650" s="28" t="s">
        <v>120</v>
      </c>
      <c r="C650" s="25"/>
      <c r="D650" s="25"/>
      <c r="E650" s="25"/>
      <c r="F650" s="25"/>
      <c r="G650" s="25"/>
      <c r="H650" s="25"/>
      <c r="I650" s="25"/>
      <c r="J650" s="25"/>
      <c r="K650" s="26"/>
    </row>
    <row r="651" spans="1:11" ht="65.25" customHeight="1">
      <c r="A651" s="1">
        <v>634</v>
      </c>
      <c r="B651" s="7" t="s">
        <v>82</v>
      </c>
      <c r="C651" s="25">
        <f>C652</f>
        <v>385250</v>
      </c>
      <c r="D651" s="25">
        <f t="shared" ref="D651:J651" si="237">D652</f>
        <v>46000</v>
      </c>
      <c r="E651" s="25">
        <f t="shared" si="237"/>
        <v>28750</v>
      </c>
      <c r="F651" s="25">
        <f t="shared" si="237"/>
        <v>69000</v>
      </c>
      <c r="G651" s="25">
        <f t="shared" si="237"/>
        <v>69000</v>
      </c>
      <c r="H651" s="25">
        <f t="shared" si="237"/>
        <v>57500</v>
      </c>
      <c r="I651" s="25">
        <f t="shared" si="237"/>
        <v>57500</v>
      </c>
      <c r="J651" s="25">
        <f t="shared" si="237"/>
        <v>57500</v>
      </c>
      <c r="K651" s="26"/>
    </row>
    <row r="652" spans="1:11">
      <c r="A652" s="1">
        <v>635</v>
      </c>
      <c r="B652" s="8" t="s">
        <v>81</v>
      </c>
      <c r="C652" s="25">
        <f>SUM(D652:J652)</f>
        <v>385250</v>
      </c>
      <c r="D652" s="25">
        <v>46000</v>
      </c>
      <c r="E652" s="25">
        <v>28750</v>
      </c>
      <c r="F652" s="25">
        <v>69000</v>
      </c>
      <c r="G652" s="25">
        <v>69000</v>
      </c>
      <c r="H652" s="25">
        <v>57500</v>
      </c>
      <c r="I652" s="25">
        <v>57500</v>
      </c>
      <c r="J652" s="25">
        <v>57500</v>
      </c>
      <c r="K652" s="26" t="s">
        <v>40</v>
      </c>
    </row>
    <row r="653" spans="1:11">
      <c r="A653" s="1">
        <v>636</v>
      </c>
      <c r="B653" s="28" t="s">
        <v>122</v>
      </c>
      <c r="C653" s="25"/>
      <c r="D653" s="25"/>
      <c r="E653" s="25"/>
      <c r="F653" s="25"/>
      <c r="G653" s="25"/>
      <c r="H653" s="25"/>
      <c r="I653" s="25"/>
      <c r="J653" s="25"/>
      <c r="K653" s="26"/>
    </row>
    <row r="654" spans="1:11" ht="45" customHeight="1">
      <c r="A654" s="1">
        <v>637</v>
      </c>
      <c r="B654" s="7" t="s">
        <v>83</v>
      </c>
      <c r="C654" s="25">
        <f>C655</f>
        <v>544500</v>
      </c>
      <c r="D654" s="25">
        <f t="shared" ref="D654:J654" si="238">D655</f>
        <v>82000</v>
      </c>
      <c r="E654" s="25">
        <f t="shared" si="238"/>
        <v>52500</v>
      </c>
      <c r="F654" s="25">
        <f t="shared" si="238"/>
        <v>82000</v>
      </c>
      <c r="G654" s="25">
        <f t="shared" si="238"/>
        <v>82000</v>
      </c>
      <c r="H654" s="25">
        <f t="shared" si="238"/>
        <v>82000</v>
      </c>
      <c r="I654" s="25">
        <f t="shared" si="238"/>
        <v>82000</v>
      </c>
      <c r="J654" s="25">
        <f t="shared" si="238"/>
        <v>82000</v>
      </c>
      <c r="K654" s="26"/>
    </row>
    <row r="655" spans="1:11">
      <c r="A655" s="1">
        <v>638</v>
      </c>
      <c r="B655" s="8" t="s">
        <v>81</v>
      </c>
      <c r="C655" s="25">
        <f>SUM(D655:J655)</f>
        <v>544500</v>
      </c>
      <c r="D655" s="25">
        <v>82000</v>
      </c>
      <c r="E655" s="25">
        <v>52500</v>
      </c>
      <c r="F655" s="25">
        <v>82000</v>
      </c>
      <c r="G655" s="25">
        <v>82000</v>
      </c>
      <c r="H655" s="25">
        <v>82000</v>
      </c>
      <c r="I655" s="25">
        <v>82000</v>
      </c>
      <c r="J655" s="25">
        <v>82000</v>
      </c>
      <c r="K655" s="26" t="s">
        <v>40</v>
      </c>
    </row>
    <row r="656" spans="1:11">
      <c r="A656" s="1">
        <v>639</v>
      </c>
      <c r="B656" s="28" t="s">
        <v>123</v>
      </c>
      <c r="C656" s="25"/>
      <c r="D656" s="25"/>
      <c r="E656" s="25"/>
      <c r="F656" s="25"/>
      <c r="G656" s="25"/>
      <c r="H656" s="25"/>
      <c r="I656" s="25"/>
      <c r="J656" s="25"/>
      <c r="K656" s="26"/>
    </row>
    <row r="657" spans="1:11" ht="48.75" customHeight="1">
      <c r="A657" s="1">
        <v>640</v>
      </c>
      <c r="B657" s="7" t="s">
        <v>173</v>
      </c>
      <c r="C657" s="25">
        <f>C658</f>
        <v>3444250</v>
      </c>
      <c r="D657" s="25">
        <f t="shared" ref="D657:J657" si="239">D658</f>
        <v>414500</v>
      </c>
      <c r="E657" s="25">
        <v>181650</v>
      </c>
      <c r="F657" s="25">
        <v>700000</v>
      </c>
      <c r="G657" s="25">
        <v>614700</v>
      </c>
      <c r="H657" s="25">
        <f t="shared" si="239"/>
        <v>577800</v>
      </c>
      <c r="I657" s="25">
        <f t="shared" si="239"/>
        <v>477800</v>
      </c>
      <c r="J657" s="25">
        <f t="shared" si="239"/>
        <v>477800</v>
      </c>
      <c r="K657" s="26"/>
    </row>
    <row r="658" spans="1:11">
      <c r="A658" s="1">
        <v>641</v>
      </c>
      <c r="B658" s="8" t="s">
        <v>81</v>
      </c>
      <c r="C658" s="25">
        <f>D658+E658+F658+G658+H658+I658+J658</f>
        <v>3444250</v>
      </c>
      <c r="D658" s="25">
        <v>414500</v>
      </c>
      <c r="E658" s="25">
        <v>181650</v>
      </c>
      <c r="F658" s="25">
        <v>700000</v>
      </c>
      <c r="G658" s="25">
        <v>614700</v>
      </c>
      <c r="H658" s="25">
        <v>577800</v>
      </c>
      <c r="I658" s="25">
        <v>477800</v>
      </c>
      <c r="J658" s="25">
        <v>477800</v>
      </c>
      <c r="K658" s="26" t="s">
        <v>40</v>
      </c>
    </row>
    <row r="659" spans="1:11">
      <c r="A659" s="1">
        <v>642</v>
      </c>
      <c r="B659" s="28" t="s">
        <v>139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33.75" customHeight="1">
      <c r="A660" s="1">
        <v>643</v>
      </c>
      <c r="B660" s="8" t="s">
        <v>84</v>
      </c>
      <c r="C660" s="25">
        <f>C661</f>
        <v>20200</v>
      </c>
      <c r="D660" s="25">
        <f t="shared" ref="D660:I660" si="240">D661</f>
        <v>20200</v>
      </c>
      <c r="E660" s="25">
        <f t="shared" si="240"/>
        <v>0</v>
      </c>
      <c r="F660" s="25">
        <f t="shared" si="240"/>
        <v>0</v>
      </c>
      <c r="G660" s="25">
        <f t="shared" si="240"/>
        <v>0</v>
      </c>
      <c r="H660" s="25">
        <f t="shared" si="240"/>
        <v>0</v>
      </c>
      <c r="I660" s="25">
        <f t="shared" si="240"/>
        <v>0</v>
      </c>
      <c r="J660" s="25">
        <v>0</v>
      </c>
      <c r="K660" s="26"/>
    </row>
    <row r="661" spans="1:11">
      <c r="A661" s="1">
        <v>644</v>
      </c>
      <c r="B661" s="8" t="s">
        <v>81</v>
      </c>
      <c r="C661" s="25">
        <f>D661</f>
        <v>20200</v>
      </c>
      <c r="D661" s="25">
        <v>20200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6"/>
    </row>
    <row r="662" spans="1:11">
      <c r="A662" s="1">
        <v>645</v>
      </c>
      <c r="B662" s="28" t="s">
        <v>140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23.5" customHeight="1">
      <c r="A663" s="1">
        <v>646</v>
      </c>
      <c r="B663" s="7" t="s">
        <v>85</v>
      </c>
      <c r="C663" s="25">
        <f>C664</f>
        <v>193184000</v>
      </c>
      <c r="D663" s="25">
        <f t="shared" ref="D663:J663" si="241">D664</f>
        <v>23474000</v>
      </c>
      <c r="E663" s="25">
        <v>24952000</v>
      </c>
      <c r="F663" s="25">
        <v>24296000</v>
      </c>
      <c r="G663" s="25">
        <v>28374000</v>
      </c>
      <c r="H663" s="25">
        <f t="shared" si="241"/>
        <v>30696000</v>
      </c>
      <c r="I663" s="25">
        <f t="shared" si="241"/>
        <v>30696000</v>
      </c>
      <c r="J663" s="25">
        <f t="shared" si="241"/>
        <v>30696000</v>
      </c>
      <c r="K663" s="26"/>
    </row>
    <row r="664" spans="1:11">
      <c r="A664" s="1">
        <v>647</v>
      </c>
      <c r="B664" s="7" t="s">
        <v>80</v>
      </c>
      <c r="C664" s="25">
        <f>SUM(D664:J664)</f>
        <v>193184000</v>
      </c>
      <c r="D664" s="25">
        <v>23474000</v>
      </c>
      <c r="E664" s="25">
        <v>24952000</v>
      </c>
      <c r="F664" s="25">
        <v>24296000</v>
      </c>
      <c r="G664" s="25">
        <v>28374000</v>
      </c>
      <c r="H664" s="25">
        <v>30696000</v>
      </c>
      <c r="I664" s="25">
        <v>30696000</v>
      </c>
      <c r="J664" s="25">
        <v>30696000</v>
      </c>
      <c r="K664" s="26" t="s">
        <v>40</v>
      </c>
    </row>
    <row r="665" spans="1:11">
      <c r="A665" s="1">
        <v>648</v>
      </c>
      <c r="B665" s="28" t="s">
        <v>141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44.5" customHeight="1">
      <c r="A666" s="1">
        <v>649</v>
      </c>
      <c r="B666" s="7" t="s">
        <v>86</v>
      </c>
      <c r="C666" s="25">
        <f>C668</f>
        <v>302475000</v>
      </c>
      <c r="D666" s="25">
        <f t="shared" ref="D666:J666" si="242">D668</f>
        <v>37360000</v>
      </c>
      <c r="E666" s="25">
        <f t="shared" si="242"/>
        <v>40472000</v>
      </c>
      <c r="F666" s="25">
        <f t="shared" si="242"/>
        <v>43322000</v>
      </c>
      <c r="G666" s="25">
        <f t="shared" si="242"/>
        <v>46711000</v>
      </c>
      <c r="H666" s="25">
        <f t="shared" si="242"/>
        <v>44870000</v>
      </c>
      <c r="I666" s="25">
        <f t="shared" si="242"/>
        <v>44870000</v>
      </c>
      <c r="J666" s="25">
        <f t="shared" si="242"/>
        <v>44870000</v>
      </c>
      <c r="K666" s="26"/>
    </row>
    <row r="667" spans="1:11">
      <c r="A667" s="1">
        <v>650</v>
      </c>
      <c r="B667" s="8" t="s">
        <v>87</v>
      </c>
      <c r="C667" s="25"/>
      <c r="D667" s="25"/>
      <c r="E667" s="25"/>
      <c r="F667" s="25"/>
      <c r="G667" s="25"/>
      <c r="H667" s="25"/>
      <c r="I667" s="25"/>
      <c r="J667" s="25"/>
      <c r="K667" s="26"/>
    </row>
    <row r="668" spans="1:11">
      <c r="A668" s="1">
        <v>651</v>
      </c>
      <c r="B668" s="7" t="s">
        <v>80</v>
      </c>
      <c r="C668" s="25">
        <f>SUM(D668:J668)</f>
        <v>302475000</v>
      </c>
      <c r="D668" s="25">
        <v>37360000</v>
      </c>
      <c r="E668" s="25">
        <v>40472000</v>
      </c>
      <c r="F668" s="25">
        <v>43322000</v>
      </c>
      <c r="G668" s="25">
        <v>46711000</v>
      </c>
      <c r="H668" s="25">
        <v>44870000</v>
      </c>
      <c r="I668" s="25">
        <v>44870000</v>
      </c>
      <c r="J668" s="25">
        <v>44870000</v>
      </c>
      <c r="K668" s="26" t="s">
        <v>40</v>
      </c>
    </row>
    <row r="669" spans="1:11">
      <c r="A669" s="1">
        <v>652</v>
      </c>
      <c r="B669" s="28" t="s">
        <v>146</v>
      </c>
      <c r="C669" s="25"/>
      <c r="D669" s="25"/>
      <c r="E669" s="25"/>
      <c r="F669" s="25"/>
      <c r="G669" s="25"/>
      <c r="H669" s="25"/>
      <c r="I669" s="25"/>
      <c r="J669" s="25"/>
      <c r="K669" s="26"/>
    </row>
    <row r="670" spans="1:11" ht="231" customHeight="1">
      <c r="A670" s="1">
        <v>653</v>
      </c>
      <c r="B670" s="7" t="s">
        <v>174</v>
      </c>
      <c r="C670" s="25">
        <f>C671</f>
        <v>126892000</v>
      </c>
      <c r="D670" s="25">
        <f t="shared" ref="D670:J670" si="243">D671</f>
        <v>18592000</v>
      </c>
      <c r="E670" s="25">
        <f t="shared" si="243"/>
        <v>21049000</v>
      </c>
      <c r="F670" s="25">
        <f t="shared" si="243"/>
        <v>25808000</v>
      </c>
      <c r="G670" s="25">
        <f t="shared" si="243"/>
        <v>17862000</v>
      </c>
      <c r="H670" s="25">
        <f t="shared" si="243"/>
        <v>14334000</v>
      </c>
      <c r="I670" s="25">
        <f t="shared" si="243"/>
        <v>14624000</v>
      </c>
      <c r="J670" s="25">
        <f t="shared" si="243"/>
        <v>14623000</v>
      </c>
      <c r="K670" s="26">
        <v>9</v>
      </c>
    </row>
    <row r="671" spans="1:11">
      <c r="A671" s="1">
        <v>654</v>
      </c>
      <c r="B671" s="7" t="s">
        <v>79</v>
      </c>
      <c r="C671" s="25">
        <f>SUM(D671:J671)</f>
        <v>126892000</v>
      </c>
      <c r="D671" s="25">
        <v>18592000</v>
      </c>
      <c r="E671" s="25">
        <v>21049000</v>
      </c>
      <c r="F671" s="25">
        <v>25808000</v>
      </c>
      <c r="G671" s="25">
        <v>17862000</v>
      </c>
      <c r="H671" s="25">
        <v>14334000</v>
      </c>
      <c r="I671" s="25">
        <v>14624000</v>
      </c>
      <c r="J671" s="25">
        <v>14623000</v>
      </c>
      <c r="K671" s="26" t="s">
        <v>40</v>
      </c>
    </row>
    <row r="672" spans="1:11">
      <c r="A672" s="1">
        <v>655</v>
      </c>
      <c r="B672" s="28" t="s">
        <v>147</v>
      </c>
      <c r="C672" s="25"/>
      <c r="D672" s="25"/>
      <c r="E672" s="25"/>
      <c r="F672" s="25"/>
      <c r="G672" s="25"/>
      <c r="H672" s="25"/>
      <c r="I672" s="25"/>
      <c r="J672" s="25"/>
      <c r="K672" s="26"/>
    </row>
    <row r="673" spans="1:11" ht="141.75" customHeight="1">
      <c r="A673" s="1">
        <v>656</v>
      </c>
      <c r="B673" s="7" t="s">
        <v>175</v>
      </c>
      <c r="C673" s="25">
        <f>C675</f>
        <v>6041000</v>
      </c>
      <c r="D673" s="25">
        <f t="shared" ref="D673:I673" si="244">D675</f>
        <v>229800</v>
      </c>
      <c r="E673" s="25">
        <f t="shared" si="244"/>
        <v>1152700</v>
      </c>
      <c r="F673" s="25">
        <f t="shared" si="244"/>
        <v>1687900</v>
      </c>
      <c r="G673" s="25">
        <f t="shared" si="244"/>
        <v>1740600</v>
      </c>
      <c r="H673" s="25">
        <f t="shared" si="244"/>
        <v>0</v>
      </c>
      <c r="I673" s="25">
        <f t="shared" si="244"/>
        <v>615000</v>
      </c>
      <c r="J673" s="25">
        <v>615000</v>
      </c>
      <c r="K673" s="26" t="s">
        <v>53</v>
      </c>
    </row>
    <row r="674" spans="1:11">
      <c r="A674" s="1">
        <v>657</v>
      </c>
      <c r="B674" s="7" t="s">
        <v>1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 t="s">
        <v>14</v>
      </c>
    </row>
    <row r="675" spans="1:11">
      <c r="A675" s="1">
        <v>658</v>
      </c>
      <c r="B675" s="7" t="s">
        <v>80</v>
      </c>
      <c r="C675" s="25">
        <f>D675+E675+F675+G675+H675+I675+J675</f>
        <v>6041000</v>
      </c>
      <c r="D675" s="25">
        <v>229800</v>
      </c>
      <c r="E675" s="25">
        <v>1152700</v>
      </c>
      <c r="F675" s="25">
        <v>1687900</v>
      </c>
      <c r="G675" s="25">
        <v>1740600</v>
      </c>
      <c r="H675" s="25">
        <v>0</v>
      </c>
      <c r="I675" s="25">
        <v>615000</v>
      </c>
      <c r="J675" s="25">
        <v>615000</v>
      </c>
      <c r="K675" s="26" t="s">
        <v>53</v>
      </c>
    </row>
    <row r="676" spans="1:11">
      <c r="A676" s="1">
        <v>659</v>
      </c>
      <c r="B676" s="7" t="s">
        <v>3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 t="s">
        <v>14</v>
      </c>
    </row>
    <row r="677" spans="1:11">
      <c r="A677" s="1">
        <v>660</v>
      </c>
      <c r="B677" s="28" t="s">
        <v>148</v>
      </c>
      <c r="C677" s="25"/>
      <c r="D677" s="25"/>
      <c r="E677" s="25"/>
      <c r="F677" s="25"/>
      <c r="G677" s="25"/>
      <c r="H677" s="25"/>
      <c r="I677" s="25"/>
      <c r="J677" s="25"/>
      <c r="K677" s="26"/>
    </row>
    <row r="678" spans="1:11" ht="95.25" customHeight="1">
      <c r="A678" s="1">
        <v>661</v>
      </c>
      <c r="B678" s="7" t="s">
        <v>88</v>
      </c>
      <c r="C678" s="25">
        <f>C681</f>
        <v>600000</v>
      </c>
      <c r="D678" s="25">
        <f t="shared" ref="D678:J678" si="245">D681</f>
        <v>600000</v>
      </c>
      <c r="E678" s="25">
        <f t="shared" si="245"/>
        <v>0</v>
      </c>
      <c r="F678" s="25">
        <f t="shared" si="245"/>
        <v>0</v>
      </c>
      <c r="G678" s="25">
        <f t="shared" si="245"/>
        <v>0</v>
      </c>
      <c r="H678" s="25">
        <f t="shared" si="245"/>
        <v>0</v>
      </c>
      <c r="I678" s="25">
        <f t="shared" si="245"/>
        <v>0</v>
      </c>
      <c r="J678" s="25">
        <f t="shared" si="245"/>
        <v>0</v>
      </c>
      <c r="K678" s="26"/>
    </row>
    <row r="679" spans="1:11">
      <c r="A679" s="1">
        <v>662</v>
      </c>
      <c r="B679" s="7" t="s">
        <v>1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>
      <c r="A680" s="1">
        <v>663</v>
      </c>
      <c r="B680" s="7" t="s">
        <v>80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>
      <c r="A681" s="1">
        <v>664</v>
      </c>
      <c r="B681" s="7" t="s">
        <v>3</v>
      </c>
      <c r="C681" s="25">
        <f>D681</f>
        <v>600000</v>
      </c>
      <c r="D681" s="25">
        <v>600000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6"/>
    </row>
    <row r="682" spans="1:11">
      <c r="A682" s="1">
        <v>665</v>
      </c>
      <c r="B682" s="28" t="s">
        <v>149</v>
      </c>
      <c r="C682" s="25"/>
      <c r="D682" s="25"/>
      <c r="E682" s="25"/>
      <c r="F682" s="25"/>
      <c r="G682" s="25"/>
      <c r="H682" s="25"/>
      <c r="I682" s="25"/>
      <c r="J682" s="25"/>
      <c r="K682" s="26"/>
    </row>
    <row r="683" spans="1:11" ht="45">
      <c r="A683" s="1">
        <v>666</v>
      </c>
      <c r="B683" s="7" t="s">
        <v>206</v>
      </c>
      <c r="C683" s="25">
        <f>C684</f>
        <v>4360464</v>
      </c>
      <c r="D683" s="25">
        <f t="shared" ref="D683:J683" si="246">D684</f>
        <v>1016400</v>
      </c>
      <c r="E683" s="25">
        <f t="shared" si="246"/>
        <v>1052564</v>
      </c>
      <c r="F683" s="25">
        <f t="shared" si="246"/>
        <v>1129000</v>
      </c>
      <c r="G683" s="25">
        <f t="shared" si="246"/>
        <v>1162500</v>
      </c>
      <c r="H683" s="25">
        <f t="shared" si="246"/>
        <v>0</v>
      </c>
      <c r="I683" s="25">
        <f t="shared" si="246"/>
        <v>0</v>
      </c>
      <c r="J683" s="25">
        <f t="shared" si="246"/>
        <v>0</v>
      </c>
      <c r="K683" s="26"/>
    </row>
    <row r="684" spans="1:11">
      <c r="A684" s="1">
        <v>667</v>
      </c>
      <c r="B684" s="7" t="s">
        <v>3</v>
      </c>
      <c r="C684" s="25">
        <f>D684+E684+F684+G684+H684+I684+J684</f>
        <v>4360464</v>
      </c>
      <c r="D684" s="25">
        <v>1016400</v>
      </c>
      <c r="E684" s="25">
        <v>1052564</v>
      </c>
      <c r="F684" s="25">
        <v>1129000</v>
      </c>
      <c r="G684" s="25">
        <v>1162500</v>
      </c>
      <c r="H684" s="25">
        <v>0</v>
      </c>
      <c r="I684" s="25">
        <v>0</v>
      </c>
      <c r="J684" s="25">
        <v>0</v>
      </c>
      <c r="K684" s="26"/>
    </row>
    <row r="685" spans="1:11">
      <c r="A685" s="1">
        <v>668</v>
      </c>
      <c r="B685" s="28" t="s">
        <v>150</v>
      </c>
      <c r="C685" s="25"/>
      <c r="D685" s="25"/>
      <c r="E685" s="25"/>
      <c r="F685" s="25"/>
      <c r="G685" s="25"/>
      <c r="H685" s="25"/>
      <c r="I685" s="25"/>
      <c r="J685" s="25"/>
      <c r="K685" s="26"/>
    </row>
    <row r="686" spans="1:11" ht="45">
      <c r="A686" s="1">
        <v>669</v>
      </c>
      <c r="B686" s="7" t="s">
        <v>237</v>
      </c>
      <c r="C686" s="25">
        <f>C687</f>
        <v>193616</v>
      </c>
      <c r="D686" s="25">
        <f t="shared" ref="D686:J686" si="247">D687</f>
        <v>0</v>
      </c>
      <c r="E686" s="25">
        <f t="shared" si="247"/>
        <v>90200</v>
      </c>
      <c r="F686" s="25">
        <f t="shared" si="247"/>
        <v>0</v>
      </c>
      <c r="G686" s="25">
        <f t="shared" si="247"/>
        <v>56266</v>
      </c>
      <c r="H686" s="25">
        <f t="shared" si="247"/>
        <v>47150</v>
      </c>
      <c r="I686" s="25">
        <f t="shared" si="247"/>
        <v>0</v>
      </c>
      <c r="J686" s="25">
        <f t="shared" si="247"/>
        <v>0</v>
      </c>
      <c r="K686" s="25">
        <f t="shared" ref="K686" si="248">K687</f>
        <v>0</v>
      </c>
    </row>
    <row r="687" spans="1:11">
      <c r="A687" s="1">
        <v>670</v>
      </c>
      <c r="B687" s="7" t="s">
        <v>3</v>
      </c>
      <c r="C687" s="25">
        <f>D687+E687+F687+G687+H687+I687+J687</f>
        <v>193616</v>
      </c>
      <c r="D687" s="25">
        <v>0</v>
      </c>
      <c r="E687" s="25">
        <v>90200</v>
      </c>
      <c r="F687" s="25">
        <v>0</v>
      </c>
      <c r="G687" s="25">
        <v>56266</v>
      </c>
      <c r="H687" s="25">
        <v>47150</v>
      </c>
      <c r="I687" s="25">
        <v>0</v>
      </c>
      <c r="J687" s="25">
        <v>0</v>
      </c>
      <c r="K687" s="26"/>
    </row>
    <row r="688" spans="1:11">
      <c r="A688" s="1">
        <v>671</v>
      </c>
      <c r="B688" s="28" t="s">
        <v>151</v>
      </c>
      <c r="C688" s="25"/>
      <c r="D688" s="25"/>
      <c r="E688" s="25"/>
      <c r="F688" s="25"/>
      <c r="G688" s="25"/>
      <c r="H688" s="25"/>
      <c r="I688" s="25"/>
      <c r="J688" s="25"/>
      <c r="K688" s="26"/>
    </row>
    <row r="689" spans="1:11" ht="60">
      <c r="A689" s="1">
        <v>672</v>
      </c>
      <c r="B689" s="7" t="s">
        <v>243</v>
      </c>
      <c r="C689" s="25">
        <f>C690</f>
        <v>97263.8</v>
      </c>
      <c r="D689" s="25">
        <f t="shared" ref="D689:J689" si="249">D690</f>
        <v>0</v>
      </c>
      <c r="E689" s="25">
        <f t="shared" si="249"/>
        <v>97263.8</v>
      </c>
      <c r="F689" s="25">
        <f t="shared" si="249"/>
        <v>0</v>
      </c>
      <c r="G689" s="25">
        <f t="shared" si="249"/>
        <v>0</v>
      </c>
      <c r="H689" s="25">
        <f t="shared" si="249"/>
        <v>0</v>
      </c>
      <c r="I689" s="25">
        <f t="shared" si="249"/>
        <v>0</v>
      </c>
      <c r="J689" s="25">
        <f t="shared" si="249"/>
        <v>0</v>
      </c>
      <c r="K689" s="26"/>
    </row>
    <row r="690" spans="1:11">
      <c r="A690" s="1">
        <v>673</v>
      </c>
      <c r="B690" s="7" t="s">
        <v>3</v>
      </c>
      <c r="C690" s="25">
        <f>E690</f>
        <v>97263.8</v>
      </c>
      <c r="D690" s="25">
        <v>0</v>
      </c>
      <c r="E690" s="25">
        <v>97263.8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>
      <c r="A691" s="1"/>
      <c r="B691" s="28" t="s">
        <v>170</v>
      </c>
      <c r="C691" s="25"/>
      <c r="D691" s="25"/>
      <c r="E691" s="25"/>
      <c r="F691" s="25"/>
      <c r="G691" s="25"/>
      <c r="H691" s="25"/>
      <c r="I691" s="25"/>
      <c r="J691" s="25"/>
      <c r="K691" s="26"/>
    </row>
    <row r="692" spans="1:11" ht="257.25" customHeight="1">
      <c r="A692" s="1"/>
      <c r="B692" s="7" t="s">
        <v>277</v>
      </c>
      <c r="C692" s="25">
        <f>C693</f>
        <v>65400</v>
      </c>
      <c r="D692" s="25">
        <f t="shared" ref="D692:J692" si="250">D693</f>
        <v>0</v>
      </c>
      <c r="E692" s="25">
        <f t="shared" si="250"/>
        <v>0</v>
      </c>
      <c r="F692" s="25">
        <f t="shared" si="250"/>
        <v>0</v>
      </c>
      <c r="G692" s="25">
        <f t="shared" si="250"/>
        <v>35700</v>
      </c>
      <c r="H692" s="25">
        <f t="shared" si="250"/>
        <v>29700</v>
      </c>
      <c r="I692" s="25">
        <f t="shared" si="250"/>
        <v>0</v>
      </c>
      <c r="J692" s="25">
        <f t="shared" si="250"/>
        <v>0</v>
      </c>
      <c r="K692" s="26"/>
    </row>
    <row r="693" spans="1:11">
      <c r="A693" s="1"/>
      <c r="B693" s="7" t="s">
        <v>1</v>
      </c>
      <c r="C693" s="25">
        <f>D693+E693+F693+G693+H693+I693+J693</f>
        <v>65400</v>
      </c>
      <c r="D693" s="25">
        <v>0</v>
      </c>
      <c r="E693" s="25">
        <v>0</v>
      </c>
      <c r="F693" s="25">
        <v>0</v>
      </c>
      <c r="G693" s="25">
        <v>35700</v>
      </c>
      <c r="H693" s="25">
        <v>29700</v>
      </c>
      <c r="I693" s="25">
        <v>0</v>
      </c>
      <c r="J693" s="25">
        <v>0</v>
      </c>
      <c r="K693" s="26"/>
    </row>
    <row r="694" spans="1:11">
      <c r="A694" s="1"/>
      <c r="B694" s="28" t="s">
        <v>228</v>
      </c>
      <c r="C694" s="25"/>
      <c r="D694" s="25"/>
      <c r="E694" s="25"/>
      <c r="F694" s="25"/>
      <c r="G694" s="25"/>
      <c r="H694" s="25"/>
      <c r="I694" s="25"/>
      <c r="J694" s="25"/>
      <c r="K694" s="26"/>
    </row>
    <row r="695" spans="1:11" ht="30">
      <c r="A695" s="1"/>
      <c r="B695" s="7" t="s">
        <v>283</v>
      </c>
      <c r="C695" s="25">
        <f>C696</f>
        <v>600000</v>
      </c>
      <c r="D695" s="25">
        <f t="shared" ref="D695:J695" si="251">D696</f>
        <v>0</v>
      </c>
      <c r="E695" s="25">
        <f t="shared" si="251"/>
        <v>0</v>
      </c>
      <c r="F695" s="25">
        <f t="shared" si="251"/>
        <v>0</v>
      </c>
      <c r="G695" s="25">
        <f t="shared" si="251"/>
        <v>0</v>
      </c>
      <c r="H695" s="25">
        <f t="shared" si="251"/>
        <v>600000</v>
      </c>
      <c r="I695" s="25">
        <f t="shared" si="251"/>
        <v>0</v>
      </c>
      <c r="J695" s="25">
        <f t="shared" si="251"/>
        <v>0</v>
      </c>
      <c r="K695" s="26"/>
    </row>
    <row r="696" spans="1:11">
      <c r="A696" s="1"/>
      <c r="B696" s="7" t="s">
        <v>3</v>
      </c>
      <c r="C696" s="25">
        <f>D696+E696+F696+G696+H696+I696+J696</f>
        <v>600000</v>
      </c>
      <c r="D696" s="25">
        <v>0</v>
      </c>
      <c r="E696" s="25">
        <v>0</v>
      </c>
      <c r="F696" s="25">
        <v>0</v>
      </c>
      <c r="G696" s="25">
        <v>0</v>
      </c>
      <c r="H696" s="25">
        <v>600000</v>
      </c>
      <c r="I696" s="25">
        <v>0</v>
      </c>
      <c r="J696" s="25">
        <v>0</v>
      </c>
      <c r="K696" s="26"/>
    </row>
    <row r="697" spans="1:11" ht="34.5" customHeight="1">
      <c r="A697" s="1">
        <v>674</v>
      </c>
      <c r="B697" s="101" t="s">
        <v>215</v>
      </c>
      <c r="C697" s="103"/>
      <c r="D697" s="103"/>
      <c r="E697" s="103"/>
      <c r="F697" s="103"/>
      <c r="G697" s="103"/>
      <c r="H697" s="103"/>
      <c r="I697" s="103"/>
      <c r="J697" s="103"/>
      <c r="K697" s="103"/>
    </row>
    <row r="698" spans="1:11" ht="28.5" customHeight="1">
      <c r="A698" s="1">
        <v>675</v>
      </c>
      <c r="B698" s="28" t="s">
        <v>157</v>
      </c>
      <c r="C698" s="25">
        <f>C699</f>
        <v>7334937</v>
      </c>
      <c r="D698" s="25">
        <f t="shared" ref="D698:J698" si="252">D699</f>
        <v>7334937</v>
      </c>
      <c r="E698" s="25">
        <f t="shared" si="252"/>
        <v>0</v>
      </c>
      <c r="F698" s="25">
        <f t="shared" si="252"/>
        <v>0</v>
      </c>
      <c r="G698" s="25">
        <f t="shared" si="252"/>
        <v>0</v>
      </c>
      <c r="H698" s="25">
        <f t="shared" si="252"/>
        <v>0</v>
      </c>
      <c r="I698" s="25">
        <f t="shared" si="252"/>
        <v>0</v>
      </c>
      <c r="J698" s="25">
        <f t="shared" si="252"/>
        <v>0</v>
      </c>
      <c r="K698" s="26"/>
    </row>
    <row r="699" spans="1:11">
      <c r="A699" s="1">
        <v>676</v>
      </c>
      <c r="B699" s="7" t="s">
        <v>80</v>
      </c>
      <c r="C699" s="25">
        <f>C703</f>
        <v>7334937</v>
      </c>
      <c r="D699" s="25">
        <f t="shared" ref="D699:J699" si="253">D703</f>
        <v>7334937</v>
      </c>
      <c r="E699" s="25">
        <f t="shared" si="253"/>
        <v>0</v>
      </c>
      <c r="F699" s="25">
        <f t="shared" si="253"/>
        <v>0</v>
      </c>
      <c r="G699" s="25">
        <f t="shared" si="253"/>
        <v>0</v>
      </c>
      <c r="H699" s="25">
        <f t="shared" si="253"/>
        <v>0</v>
      </c>
      <c r="I699" s="25">
        <f t="shared" si="253"/>
        <v>0</v>
      </c>
      <c r="J699" s="25">
        <f t="shared" si="253"/>
        <v>0</v>
      </c>
      <c r="K699" s="26"/>
    </row>
    <row r="700" spans="1:11">
      <c r="A700" s="1">
        <v>677</v>
      </c>
      <c r="B700" s="7" t="s">
        <v>81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6"/>
    </row>
    <row r="701" spans="1:11">
      <c r="A701" s="1">
        <v>678</v>
      </c>
      <c r="B701" s="77" t="s">
        <v>50</v>
      </c>
      <c r="C701" s="93"/>
      <c r="D701" s="93"/>
      <c r="E701" s="93"/>
      <c r="F701" s="93"/>
      <c r="G701" s="93"/>
      <c r="H701" s="93"/>
      <c r="I701" s="93"/>
      <c r="J701" s="93"/>
      <c r="K701" s="93"/>
    </row>
    <row r="702" spans="1:11" ht="32.25" customHeight="1">
      <c r="A702" s="1">
        <v>679</v>
      </c>
      <c r="B702" s="8" t="s">
        <v>43</v>
      </c>
      <c r="C702" s="25">
        <f>C703</f>
        <v>7334937</v>
      </c>
      <c r="D702" s="25">
        <f t="shared" ref="D702:J702" si="254">D703</f>
        <v>7334937</v>
      </c>
      <c r="E702" s="25">
        <f t="shared" si="254"/>
        <v>0</v>
      </c>
      <c r="F702" s="25">
        <f t="shared" si="254"/>
        <v>0</v>
      </c>
      <c r="G702" s="25">
        <f t="shared" si="254"/>
        <v>0</v>
      </c>
      <c r="H702" s="25">
        <f t="shared" si="254"/>
        <v>0</v>
      </c>
      <c r="I702" s="25">
        <f t="shared" si="254"/>
        <v>0</v>
      </c>
      <c r="J702" s="25">
        <f t="shared" si="254"/>
        <v>0</v>
      </c>
      <c r="K702" s="26"/>
    </row>
    <row r="703" spans="1:11">
      <c r="A703" s="1">
        <v>680</v>
      </c>
      <c r="B703" s="7" t="s">
        <v>10</v>
      </c>
      <c r="C703" s="25">
        <f>C707</f>
        <v>7334937</v>
      </c>
      <c r="D703" s="25">
        <f>D707</f>
        <v>7334937</v>
      </c>
      <c r="E703" s="25">
        <f t="shared" ref="E703:J703" si="255">E707+E711</f>
        <v>0</v>
      </c>
      <c r="F703" s="25">
        <f t="shared" si="255"/>
        <v>0</v>
      </c>
      <c r="G703" s="25">
        <f t="shared" si="255"/>
        <v>0</v>
      </c>
      <c r="H703" s="25">
        <f t="shared" si="255"/>
        <v>0</v>
      </c>
      <c r="I703" s="25">
        <f t="shared" si="255"/>
        <v>0</v>
      </c>
      <c r="J703" s="25">
        <f t="shared" si="255"/>
        <v>0</v>
      </c>
      <c r="K703" s="26"/>
    </row>
    <row r="704" spans="1:11">
      <c r="A704" s="1">
        <v>681</v>
      </c>
      <c r="B704" s="7" t="s">
        <v>11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>
      <c r="A705" s="1">
        <v>682</v>
      </c>
      <c r="B705" s="77" t="s">
        <v>89</v>
      </c>
      <c r="C705" s="93"/>
      <c r="D705" s="93"/>
      <c r="E705" s="93"/>
      <c r="F705" s="93"/>
      <c r="G705" s="93"/>
      <c r="H705" s="93"/>
      <c r="I705" s="93"/>
      <c r="J705" s="93"/>
      <c r="K705" s="93"/>
    </row>
    <row r="706" spans="1:11" ht="49.5" customHeight="1">
      <c r="A706" s="1">
        <v>683</v>
      </c>
      <c r="B706" s="8" t="s">
        <v>176</v>
      </c>
      <c r="C706" s="25">
        <f>C707</f>
        <v>7334937</v>
      </c>
      <c r="D706" s="25">
        <f t="shared" ref="D706:J706" si="256">D707</f>
        <v>7334937</v>
      </c>
      <c r="E706" s="25">
        <f t="shared" si="256"/>
        <v>0</v>
      </c>
      <c r="F706" s="25">
        <f t="shared" si="256"/>
        <v>0</v>
      </c>
      <c r="G706" s="25">
        <f t="shared" si="256"/>
        <v>0</v>
      </c>
      <c r="H706" s="25">
        <f t="shared" si="256"/>
        <v>0</v>
      </c>
      <c r="I706" s="25">
        <f t="shared" si="256"/>
        <v>0</v>
      </c>
      <c r="J706" s="25">
        <f t="shared" si="256"/>
        <v>0</v>
      </c>
      <c r="K706" s="26"/>
    </row>
    <row r="707" spans="1:11">
      <c r="A707" s="1">
        <v>684</v>
      </c>
      <c r="B707" s="7" t="s">
        <v>10</v>
      </c>
      <c r="C707" s="25">
        <f>C711</f>
        <v>7334937</v>
      </c>
      <c r="D707" s="25">
        <f t="shared" ref="D707:I707" si="257">D711</f>
        <v>7334937</v>
      </c>
      <c r="E707" s="25">
        <f t="shared" si="257"/>
        <v>0</v>
      </c>
      <c r="F707" s="25">
        <f t="shared" si="257"/>
        <v>0</v>
      </c>
      <c r="G707" s="25">
        <f t="shared" si="257"/>
        <v>0</v>
      </c>
      <c r="H707" s="25">
        <f t="shared" si="257"/>
        <v>0</v>
      </c>
      <c r="I707" s="25">
        <f t="shared" si="257"/>
        <v>0</v>
      </c>
      <c r="J707" s="25">
        <v>0</v>
      </c>
      <c r="K707" s="26"/>
    </row>
    <row r="708" spans="1:11">
      <c r="A708" s="1">
        <v>685</v>
      </c>
      <c r="B708" s="7" t="s">
        <v>11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6"/>
    </row>
    <row r="709" spans="1:11">
      <c r="A709" s="1">
        <v>686</v>
      </c>
      <c r="B709" s="28" t="s">
        <v>115</v>
      </c>
      <c r="C709" s="25"/>
      <c r="D709" s="25"/>
      <c r="E709" s="25"/>
      <c r="F709" s="25"/>
      <c r="G709" s="25"/>
      <c r="H709" s="25"/>
      <c r="I709" s="25"/>
      <c r="J709" s="25"/>
      <c r="K709" s="26"/>
    </row>
    <row r="710" spans="1:11" ht="46.5" customHeight="1">
      <c r="A710" s="1">
        <v>687</v>
      </c>
      <c r="B710" s="7" t="s">
        <v>90</v>
      </c>
      <c r="C710" s="25">
        <f>C711</f>
        <v>7334937</v>
      </c>
      <c r="D710" s="25">
        <f t="shared" ref="D710:I710" si="258">D711</f>
        <v>7334937</v>
      </c>
      <c r="E710" s="25">
        <f t="shared" si="258"/>
        <v>0</v>
      </c>
      <c r="F710" s="25">
        <f t="shared" si="258"/>
        <v>0</v>
      </c>
      <c r="G710" s="25">
        <f t="shared" si="258"/>
        <v>0</v>
      </c>
      <c r="H710" s="25">
        <f t="shared" si="258"/>
        <v>0</v>
      </c>
      <c r="I710" s="25">
        <f t="shared" si="258"/>
        <v>0</v>
      </c>
      <c r="J710" s="25">
        <v>0</v>
      </c>
      <c r="K710" s="26"/>
    </row>
    <row r="711" spans="1:11">
      <c r="A711" s="1">
        <v>688</v>
      </c>
      <c r="B711" s="7" t="s">
        <v>10</v>
      </c>
      <c r="C711" s="25">
        <f>D711</f>
        <v>7334937</v>
      </c>
      <c r="D711" s="25">
        <v>7334937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6"/>
    </row>
    <row r="712" spans="1:11">
      <c r="A712" s="1">
        <v>689</v>
      </c>
      <c r="B712" s="7" t="s">
        <v>11</v>
      </c>
      <c r="C712" s="25">
        <v>0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6"/>
    </row>
    <row r="713" spans="1:11">
      <c r="A713" s="1">
        <v>690</v>
      </c>
      <c r="B713" s="101" t="s">
        <v>216</v>
      </c>
      <c r="C713" s="103"/>
      <c r="D713" s="103"/>
      <c r="E713" s="103"/>
      <c r="F713" s="103"/>
      <c r="G713" s="103"/>
      <c r="H713" s="103"/>
      <c r="I713" s="103"/>
      <c r="J713" s="103"/>
      <c r="K713" s="103"/>
    </row>
    <row r="714" spans="1:11" ht="28.5">
      <c r="A714" s="1">
        <v>691</v>
      </c>
      <c r="B714" s="28" t="s">
        <v>207</v>
      </c>
      <c r="C714" s="49">
        <f>C718+C720</f>
        <v>15602833.6</v>
      </c>
      <c r="D714" s="49">
        <f t="shared" ref="D714:J714" si="259">D718+D720</f>
        <v>67982</v>
      </c>
      <c r="E714" s="49">
        <f t="shared" si="259"/>
        <v>3118800</v>
      </c>
      <c r="F714" s="49">
        <f t="shared" si="259"/>
        <v>2240432</v>
      </c>
      <c r="G714" s="49">
        <f t="shared" si="259"/>
        <v>2385300</v>
      </c>
      <c r="H714" s="49">
        <f t="shared" si="259"/>
        <v>1912319.6</v>
      </c>
      <c r="I714" s="49">
        <f t="shared" si="259"/>
        <v>2939000</v>
      </c>
      <c r="J714" s="49">
        <f t="shared" si="259"/>
        <v>2939000</v>
      </c>
      <c r="K714" s="51"/>
    </row>
    <row r="715" spans="1:11">
      <c r="A715" s="1">
        <v>692</v>
      </c>
      <c r="B715" s="7" t="s">
        <v>3</v>
      </c>
      <c r="C715" s="49">
        <f>C718+C721</f>
        <v>15602833.6</v>
      </c>
      <c r="D715" s="49">
        <f t="shared" ref="D715:J715" si="260">D718+D721</f>
        <v>67982</v>
      </c>
      <c r="E715" s="49">
        <f t="shared" si="260"/>
        <v>3118800</v>
      </c>
      <c r="F715" s="49">
        <f t="shared" si="260"/>
        <v>2240432</v>
      </c>
      <c r="G715" s="49">
        <f t="shared" si="260"/>
        <v>2385300</v>
      </c>
      <c r="H715" s="49">
        <f t="shared" si="260"/>
        <v>1912319.6</v>
      </c>
      <c r="I715" s="49">
        <f t="shared" si="260"/>
        <v>2939000</v>
      </c>
      <c r="J715" s="49">
        <f t="shared" si="260"/>
        <v>2939000</v>
      </c>
      <c r="K715" s="51"/>
    </row>
    <row r="716" spans="1:11">
      <c r="A716" s="1">
        <v>693</v>
      </c>
      <c r="B716" s="28" t="s">
        <v>115</v>
      </c>
      <c r="C716" s="49"/>
      <c r="D716" s="49"/>
      <c r="E716" s="49"/>
      <c r="F716" s="49"/>
      <c r="G716" s="49"/>
      <c r="H716" s="49"/>
      <c r="I716" s="49"/>
      <c r="J716" s="49"/>
      <c r="K716" s="51"/>
    </row>
    <row r="717" spans="1:11">
      <c r="A717" s="1">
        <v>694</v>
      </c>
      <c r="B717" s="7" t="s">
        <v>234</v>
      </c>
      <c r="C717" s="49">
        <f>C718</f>
        <v>2732833.6</v>
      </c>
      <c r="D717" s="49">
        <f t="shared" ref="D717:I717" si="261">D718</f>
        <v>67982</v>
      </c>
      <c r="E717" s="49">
        <f t="shared" si="261"/>
        <v>376800</v>
      </c>
      <c r="F717" s="49">
        <f t="shared" si="261"/>
        <v>90432</v>
      </c>
      <c r="G717" s="49">
        <f t="shared" si="261"/>
        <v>285300</v>
      </c>
      <c r="H717" s="49">
        <f t="shared" si="261"/>
        <v>512319.6</v>
      </c>
      <c r="I717" s="49">
        <f t="shared" si="261"/>
        <v>700000</v>
      </c>
      <c r="J717" s="50">
        <v>0</v>
      </c>
      <c r="K717" s="51"/>
    </row>
    <row r="718" spans="1:11">
      <c r="A718" s="1">
        <v>695</v>
      </c>
      <c r="B718" s="7" t="s">
        <v>81</v>
      </c>
      <c r="C718" s="49">
        <f>D718+E718+F718+G718+H718+I718+J718</f>
        <v>2732833.6</v>
      </c>
      <c r="D718" s="49">
        <v>67982</v>
      </c>
      <c r="E718" s="49">
        <v>376800</v>
      </c>
      <c r="F718" s="49">
        <v>90432</v>
      </c>
      <c r="G718" s="49">
        <v>285300</v>
      </c>
      <c r="H718" s="49">
        <v>512319.6</v>
      </c>
      <c r="I718" s="49">
        <v>700000</v>
      </c>
      <c r="J718" s="49">
        <v>700000</v>
      </c>
      <c r="K718" s="51"/>
    </row>
    <row r="719" spans="1:11">
      <c r="A719" s="1">
        <v>696</v>
      </c>
      <c r="B719" s="53" t="s">
        <v>116</v>
      </c>
      <c r="C719" s="44"/>
      <c r="D719" s="44"/>
      <c r="E719" s="44"/>
      <c r="F719" s="44"/>
      <c r="G719" s="44"/>
      <c r="H719" s="44"/>
      <c r="I719" s="44"/>
      <c r="J719" s="44"/>
      <c r="K719" s="52"/>
    </row>
    <row r="720" spans="1:11" ht="45">
      <c r="A720" s="1">
        <v>697</v>
      </c>
      <c r="B720" s="7" t="s">
        <v>235</v>
      </c>
      <c r="C720" s="49">
        <f>C721</f>
        <v>12870000</v>
      </c>
      <c r="D720" s="49">
        <f t="shared" ref="D720:J720" si="262">D721</f>
        <v>0</v>
      </c>
      <c r="E720" s="49">
        <f t="shared" si="262"/>
        <v>2742000</v>
      </c>
      <c r="F720" s="49">
        <f t="shared" si="262"/>
        <v>2150000</v>
      </c>
      <c r="G720" s="49">
        <f t="shared" si="262"/>
        <v>2100000</v>
      </c>
      <c r="H720" s="49">
        <f t="shared" si="262"/>
        <v>1400000</v>
      </c>
      <c r="I720" s="49">
        <f t="shared" si="262"/>
        <v>2239000</v>
      </c>
      <c r="J720" s="49">
        <f t="shared" si="262"/>
        <v>2239000</v>
      </c>
      <c r="K720" s="70"/>
    </row>
    <row r="721" spans="1:11">
      <c r="A721" s="1">
        <v>698</v>
      </c>
      <c r="B721" s="7" t="s">
        <v>3</v>
      </c>
      <c r="C721" s="49">
        <f>D721+E721+F721+G721+H721+I721+J721</f>
        <v>12870000</v>
      </c>
      <c r="D721" s="49">
        <v>0</v>
      </c>
      <c r="E721" s="49">
        <v>2742000</v>
      </c>
      <c r="F721" s="49">
        <v>2150000</v>
      </c>
      <c r="G721" s="49">
        <v>2100000</v>
      </c>
      <c r="H721" s="49">
        <v>1400000</v>
      </c>
      <c r="I721" s="49">
        <v>2239000</v>
      </c>
      <c r="J721" s="49">
        <v>2239000</v>
      </c>
      <c r="K721" s="70"/>
    </row>
    <row r="722" spans="1:11">
      <c r="A722" s="1">
        <v>699</v>
      </c>
      <c r="B722" s="101" t="s">
        <v>252</v>
      </c>
      <c r="C722" s="102"/>
      <c r="D722" s="102"/>
      <c r="E722" s="102"/>
      <c r="F722" s="102"/>
      <c r="G722" s="102"/>
      <c r="H722" s="102"/>
      <c r="I722" s="102"/>
      <c r="J722" s="102"/>
      <c r="K722" s="102"/>
    </row>
    <row r="723" spans="1:11">
      <c r="A723" s="1">
        <v>700</v>
      </c>
      <c r="B723" s="77" t="s">
        <v>50</v>
      </c>
      <c r="C723" s="93"/>
      <c r="D723" s="93"/>
      <c r="E723" s="93"/>
      <c r="F723" s="93"/>
      <c r="G723" s="93"/>
      <c r="H723" s="93"/>
      <c r="I723" s="93"/>
      <c r="J723" s="93"/>
      <c r="K723" s="93"/>
    </row>
    <row r="724" spans="1:11" ht="30">
      <c r="A724" s="1">
        <v>701</v>
      </c>
      <c r="B724" s="8" t="s">
        <v>43</v>
      </c>
      <c r="C724" s="25">
        <f>C725+C726+C727</f>
        <v>797544851.86999989</v>
      </c>
      <c r="D724" s="25">
        <f t="shared" ref="D724:J724" si="263">D725+D726+D727</f>
        <v>0</v>
      </c>
      <c r="E724" s="25">
        <f t="shared" si="263"/>
        <v>194139265.94999999</v>
      </c>
      <c r="F724" s="25">
        <f t="shared" si="263"/>
        <v>302097090.73000002</v>
      </c>
      <c r="G724" s="25">
        <f t="shared" si="263"/>
        <v>277322547.73000002</v>
      </c>
      <c r="H724" s="25">
        <f t="shared" si="263"/>
        <v>23985947.460000001</v>
      </c>
      <c r="I724" s="25">
        <f t="shared" si="263"/>
        <v>0</v>
      </c>
      <c r="J724" s="25">
        <f t="shared" si="263"/>
        <v>0</v>
      </c>
      <c r="K724" s="26"/>
    </row>
    <row r="725" spans="1:11">
      <c r="A725" s="1">
        <v>702</v>
      </c>
      <c r="B725" s="8" t="s">
        <v>1</v>
      </c>
      <c r="C725" s="25">
        <f>C734+C739</f>
        <v>131680645.81999999</v>
      </c>
      <c r="D725" s="25">
        <f t="shared" ref="D725:J725" si="264">D734+D739</f>
        <v>0</v>
      </c>
      <c r="E725" s="25">
        <f t="shared" si="264"/>
        <v>22619727.09</v>
      </c>
      <c r="F725" s="25">
        <f t="shared" si="264"/>
        <v>64246808.25</v>
      </c>
      <c r="G725" s="25">
        <f t="shared" si="264"/>
        <v>42180015.009999998</v>
      </c>
      <c r="H725" s="25">
        <f t="shared" si="264"/>
        <v>2634095.4700000002</v>
      </c>
      <c r="I725" s="25">
        <f t="shared" si="264"/>
        <v>0</v>
      </c>
      <c r="J725" s="25">
        <f t="shared" si="264"/>
        <v>0</v>
      </c>
      <c r="K725" s="26"/>
    </row>
    <row r="726" spans="1:11">
      <c r="A726" s="1">
        <v>703</v>
      </c>
      <c r="B726" s="7" t="s">
        <v>10</v>
      </c>
      <c r="C726" s="25">
        <f>C730+C735+C745</f>
        <v>407093991.31999993</v>
      </c>
      <c r="D726" s="25">
        <f t="shared" ref="D726:J726" si="265">D730+D735+D745</f>
        <v>0</v>
      </c>
      <c r="E726" s="25">
        <f t="shared" si="265"/>
        <v>116093018.33</v>
      </c>
      <c r="F726" s="25">
        <f t="shared" si="265"/>
        <v>136968405.31</v>
      </c>
      <c r="G726" s="25">
        <f t="shared" si="265"/>
        <v>151254100.71000001</v>
      </c>
      <c r="H726" s="25">
        <f t="shared" si="265"/>
        <v>2778466.97</v>
      </c>
      <c r="I726" s="25">
        <f t="shared" si="265"/>
        <v>0</v>
      </c>
      <c r="J726" s="25">
        <f t="shared" si="265"/>
        <v>0</v>
      </c>
      <c r="K726" s="26"/>
    </row>
    <row r="727" spans="1:11">
      <c r="A727" s="1">
        <v>704</v>
      </c>
      <c r="B727" s="7" t="s">
        <v>11</v>
      </c>
      <c r="C727" s="25">
        <f>C731+C736+C742</f>
        <v>258770214.72999999</v>
      </c>
      <c r="D727" s="25">
        <f t="shared" ref="D727:J727" si="266">D731+D736+D742</f>
        <v>0</v>
      </c>
      <c r="E727" s="25">
        <f t="shared" si="266"/>
        <v>55426520.530000001</v>
      </c>
      <c r="F727" s="25">
        <f t="shared" si="266"/>
        <v>100881877.17</v>
      </c>
      <c r="G727" s="25">
        <f t="shared" si="266"/>
        <v>83888432.00999999</v>
      </c>
      <c r="H727" s="25">
        <f t="shared" si="266"/>
        <v>18573385.02</v>
      </c>
      <c r="I727" s="25">
        <f t="shared" si="266"/>
        <v>0</v>
      </c>
      <c r="J727" s="25">
        <f t="shared" si="266"/>
        <v>0</v>
      </c>
      <c r="K727" s="26"/>
    </row>
    <row r="728" spans="1:11">
      <c r="A728" s="1">
        <v>705</v>
      </c>
      <c r="B728" s="28" t="s">
        <v>115</v>
      </c>
      <c r="C728" s="50"/>
      <c r="D728" s="50"/>
      <c r="E728" s="50"/>
      <c r="F728" s="50"/>
      <c r="G728" s="50"/>
      <c r="H728" s="50"/>
      <c r="I728" s="50"/>
      <c r="J728" s="50"/>
      <c r="K728" s="51"/>
    </row>
    <row r="729" spans="1:11" ht="60">
      <c r="A729" s="1">
        <v>706</v>
      </c>
      <c r="B729" s="7" t="s">
        <v>245</v>
      </c>
      <c r="C729" s="50">
        <f t="shared" ref="C729:J729" si="267">C731+C730</f>
        <v>253639681.64999998</v>
      </c>
      <c r="D729" s="50">
        <f t="shared" si="267"/>
        <v>0</v>
      </c>
      <c r="E729" s="49">
        <f t="shared" si="267"/>
        <v>94170470</v>
      </c>
      <c r="F729" s="71">
        <f t="shared" si="267"/>
        <v>113686310.8</v>
      </c>
      <c r="G729" s="49">
        <f t="shared" si="267"/>
        <v>29790485.989999998</v>
      </c>
      <c r="H729" s="49">
        <f t="shared" si="267"/>
        <v>15992414.859999999</v>
      </c>
      <c r="I729" s="49">
        <f t="shared" si="267"/>
        <v>0</v>
      </c>
      <c r="J729" s="49">
        <f t="shared" si="267"/>
        <v>0</v>
      </c>
      <c r="K729" s="51"/>
    </row>
    <row r="730" spans="1:11">
      <c r="A730" s="1">
        <v>707</v>
      </c>
      <c r="B730" s="7" t="s">
        <v>2</v>
      </c>
      <c r="C730" s="61">
        <f>D730+E730+F730+G730+H730+I730+J730</f>
        <v>165600427.16</v>
      </c>
      <c r="D730" s="61">
        <v>0</v>
      </c>
      <c r="E730" s="61">
        <v>82800200</v>
      </c>
      <c r="F730" s="61">
        <v>82800227.159999996</v>
      </c>
      <c r="G730" s="61">
        <v>0</v>
      </c>
      <c r="H730" s="61">
        <v>0</v>
      </c>
      <c r="I730" s="61">
        <v>0</v>
      </c>
      <c r="J730" s="61">
        <v>0</v>
      </c>
      <c r="K730" s="51"/>
    </row>
    <row r="731" spans="1:11">
      <c r="A731" s="1">
        <v>708</v>
      </c>
      <c r="B731" s="7" t="s">
        <v>3</v>
      </c>
      <c r="C731" s="49">
        <f>D731+E731+F731+G731+H731+I731+J731</f>
        <v>88039254.489999995</v>
      </c>
      <c r="D731" s="49">
        <v>0</v>
      </c>
      <c r="E731" s="49">
        <v>11370270</v>
      </c>
      <c r="F731" s="49">
        <v>30886083.640000001</v>
      </c>
      <c r="G731" s="49">
        <v>29790485.989999998</v>
      </c>
      <c r="H731" s="49">
        <v>15992414.859999999</v>
      </c>
      <c r="I731" s="49">
        <v>0</v>
      </c>
      <c r="J731" s="49">
        <v>0</v>
      </c>
      <c r="K731" s="51"/>
    </row>
    <row r="732" spans="1:11">
      <c r="A732" s="1">
        <v>709</v>
      </c>
      <c r="B732" s="28" t="s">
        <v>116</v>
      </c>
      <c r="C732" s="49"/>
      <c r="D732" s="49"/>
      <c r="E732" s="49"/>
      <c r="F732" s="49"/>
      <c r="G732" s="50"/>
      <c r="H732" s="50"/>
      <c r="I732" s="50"/>
      <c r="J732" s="50"/>
      <c r="K732" s="51"/>
    </row>
    <row r="733" spans="1:11" ht="45">
      <c r="A733" s="1">
        <v>710</v>
      </c>
      <c r="B733" s="7" t="s">
        <v>253</v>
      </c>
      <c r="C733" s="61">
        <f>C734+C735+C736</f>
        <v>306307238.19999999</v>
      </c>
      <c r="D733" s="61">
        <f t="shared" ref="D733:J733" si="268">D734+D735+D736</f>
        <v>0</v>
      </c>
      <c r="E733" s="61">
        <f t="shared" si="268"/>
        <v>99968795.950000003</v>
      </c>
      <c r="F733" s="61">
        <f t="shared" si="268"/>
        <v>124163971.68000001</v>
      </c>
      <c r="G733" s="61">
        <f t="shared" si="268"/>
        <v>78572114.289999992</v>
      </c>
      <c r="H733" s="61">
        <f t="shared" si="268"/>
        <v>3602356.2800000003</v>
      </c>
      <c r="I733" s="61">
        <f t="shared" si="268"/>
        <v>0</v>
      </c>
      <c r="J733" s="61">
        <f t="shared" si="268"/>
        <v>0</v>
      </c>
      <c r="K733" s="62"/>
    </row>
    <row r="734" spans="1:11">
      <c r="A734" s="1">
        <v>711</v>
      </c>
      <c r="B734" s="59" t="s">
        <v>1</v>
      </c>
      <c r="C734" s="61">
        <f>D734+E734+F734+G734+H734+I734+J734</f>
        <v>22619727.09</v>
      </c>
      <c r="D734" s="61">
        <v>0</v>
      </c>
      <c r="E734" s="49">
        <v>22619727.09</v>
      </c>
      <c r="F734" s="49">
        <v>0</v>
      </c>
      <c r="G734" s="61">
        <v>0</v>
      </c>
      <c r="H734" s="61">
        <v>0</v>
      </c>
      <c r="I734" s="61">
        <v>0</v>
      </c>
      <c r="J734" s="61">
        <v>0</v>
      </c>
      <c r="K734" s="62"/>
    </row>
    <row r="735" spans="1:11">
      <c r="A735" s="1">
        <v>712</v>
      </c>
      <c r="B735" s="59" t="s">
        <v>2</v>
      </c>
      <c r="C735" s="61">
        <f>D735+E735+F735+G735+H735+I735+J735</f>
        <v>114205054.63999999</v>
      </c>
      <c r="D735" s="61">
        <v>0</v>
      </c>
      <c r="E735" s="49">
        <v>33292818.329999998</v>
      </c>
      <c r="F735" s="49">
        <v>54168178.149999999</v>
      </c>
      <c r="G735" s="61">
        <v>25722672.039999999</v>
      </c>
      <c r="H735" s="61">
        <v>1021386.12</v>
      </c>
      <c r="I735" s="61">
        <v>0</v>
      </c>
      <c r="J735" s="61">
        <v>0</v>
      </c>
      <c r="K735" s="62"/>
    </row>
    <row r="736" spans="1:11">
      <c r="A736" s="1">
        <v>713</v>
      </c>
      <c r="B736" s="59" t="s">
        <v>3</v>
      </c>
      <c r="C736" s="61">
        <f>D736+E736+F736+G736+H736+I736+J736</f>
        <v>169482456.47</v>
      </c>
      <c r="D736" s="61">
        <v>0</v>
      </c>
      <c r="E736" s="49">
        <v>44056250.530000001</v>
      </c>
      <c r="F736" s="49">
        <v>69995793.530000001</v>
      </c>
      <c r="G736" s="61">
        <v>52849442.25</v>
      </c>
      <c r="H736" s="61">
        <v>2580970.16</v>
      </c>
      <c r="I736" s="61">
        <v>0</v>
      </c>
      <c r="J736" s="61">
        <v>0</v>
      </c>
      <c r="K736" s="62"/>
    </row>
    <row r="737" spans="1:11">
      <c r="A737" s="1">
        <v>714</v>
      </c>
      <c r="B737" s="68" t="s">
        <v>118</v>
      </c>
      <c r="C737" s="61"/>
      <c r="D737" s="61"/>
      <c r="E737" s="49"/>
      <c r="F737" s="49"/>
      <c r="G737" s="61"/>
      <c r="H737" s="61"/>
      <c r="I737" s="61"/>
      <c r="J737" s="61"/>
      <c r="K737" s="62"/>
    </row>
    <row r="738" spans="1:11" ht="105">
      <c r="A738" s="1">
        <v>715</v>
      </c>
      <c r="B738" s="69" t="s">
        <v>262</v>
      </c>
      <c r="C738" s="61">
        <f>C739</f>
        <v>109060918.72999999</v>
      </c>
      <c r="D738" s="61">
        <f t="shared" ref="D738:J738" si="269">D739</f>
        <v>0</v>
      </c>
      <c r="E738" s="61">
        <f t="shared" si="269"/>
        <v>0</v>
      </c>
      <c r="F738" s="61">
        <f t="shared" si="269"/>
        <v>64246808.25</v>
      </c>
      <c r="G738" s="61">
        <f t="shared" si="269"/>
        <v>42180015.009999998</v>
      </c>
      <c r="H738" s="61">
        <f t="shared" si="269"/>
        <v>2634095.4700000002</v>
      </c>
      <c r="I738" s="61">
        <f t="shared" si="269"/>
        <v>0</v>
      </c>
      <c r="J738" s="61">
        <f t="shared" si="269"/>
        <v>0</v>
      </c>
      <c r="K738" s="62"/>
    </row>
    <row r="739" spans="1:11">
      <c r="A739" s="1">
        <v>716</v>
      </c>
      <c r="B739" s="59" t="s">
        <v>1</v>
      </c>
      <c r="C739" s="61">
        <f>D739+E739+F739+G739+H739+I739+J739</f>
        <v>109060918.72999999</v>
      </c>
      <c r="D739" s="61">
        <v>0</v>
      </c>
      <c r="E739" s="49">
        <v>0</v>
      </c>
      <c r="F739" s="49">
        <v>64246808.25</v>
      </c>
      <c r="G739" s="61">
        <v>42180015.009999998</v>
      </c>
      <c r="H739" s="61">
        <v>2634095.4700000002</v>
      </c>
      <c r="I739" s="61">
        <v>0</v>
      </c>
      <c r="J739" s="61">
        <v>0</v>
      </c>
      <c r="K739" s="62"/>
    </row>
    <row r="740" spans="1:11">
      <c r="A740" s="1">
        <v>717</v>
      </c>
      <c r="B740" s="68" t="s">
        <v>120</v>
      </c>
      <c r="C740" s="61"/>
      <c r="D740" s="61"/>
      <c r="E740" s="49"/>
      <c r="F740" s="49"/>
      <c r="G740" s="61"/>
      <c r="H740" s="61"/>
      <c r="I740" s="61"/>
      <c r="J740" s="61"/>
      <c r="K740" s="62"/>
    </row>
    <row r="741" spans="1:11" ht="45">
      <c r="A741" s="1">
        <v>718</v>
      </c>
      <c r="B741" s="59" t="s">
        <v>273</v>
      </c>
      <c r="C741" s="61">
        <f>C742</f>
        <v>1248503.77</v>
      </c>
      <c r="D741" s="61">
        <f t="shared" ref="D741:J741" si="270">D742</f>
        <v>0</v>
      </c>
      <c r="E741" s="61">
        <f t="shared" si="270"/>
        <v>0</v>
      </c>
      <c r="F741" s="61">
        <f t="shared" si="270"/>
        <v>0</v>
      </c>
      <c r="G741" s="61">
        <f t="shared" si="270"/>
        <v>1248503.77</v>
      </c>
      <c r="H741" s="61">
        <f t="shared" si="270"/>
        <v>0</v>
      </c>
      <c r="I741" s="61">
        <f t="shared" si="270"/>
        <v>0</v>
      </c>
      <c r="J741" s="61">
        <f t="shared" si="270"/>
        <v>0</v>
      </c>
      <c r="K741" s="62"/>
    </row>
    <row r="742" spans="1:11">
      <c r="A742" s="1">
        <v>719</v>
      </c>
      <c r="B742" s="59" t="s">
        <v>3</v>
      </c>
      <c r="C742" s="61">
        <f>D742+E742+F742+G742+H742+I742+J742</f>
        <v>1248503.77</v>
      </c>
      <c r="D742" s="61">
        <v>0</v>
      </c>
      <c r="E742" s="49">
        <v>0</v>
      </c>
      <c r="F742" s="49">
        <v>0</v>
      </c>
      <c r="G742" s="61">
        <v>1248503.77</v>
      </c>
      <c r="H742" s="61">
        <v>0</v>
      </c>
      <c r="I742" s="61">
        <v>0</v>
      </c>
      <c r="J742" s="61">
        <v>0</v>
      </c>
      <c r="K742" s="62"/>
    </row>
    <row r="743" spans="1:11">
      <c r="A743" s="1">
        <v>720</v>
      </c>
      <c r="B743" s="68" t="s">
        <v>122</v>
      </c>
      <c r="C743" s="61"/>
      <c r="D743" s="61"/>
      <c r="E743" s="49"/>
      <c r="F743" s="49"/>
      <c r="G743" s="61"/>
      <c r="H743" s="61"/>
      <c r="I743" s="61"/>
      <c r="J743" s="61"/>
      <c r="K743" s="62"/>
    </row>
    <row r="744" spans="1:11" ht="75">
      <c r="A744" s="1">
        <v>721</v>
      </c>
      <c r="B744" s="59" t="s">
        <v>276</v>
      </c>
      <c r="C744" s="61">
        <f>C745</f>
        <v>127288509.52</v>
      </c>
      <c r="D744" s="61">
        <f t="shared" ref="D744:J744" si="271">D745</f>
        <v>0</v>
      </c>
      <c r="E744" s="61">
        <f t="shared" si="271"/>
        <v>0</v>
      </c>
      <c r="F744" s="61">
        <f t="shared" si="271"/>
        <v>0</v>
      </c>
      <c r="G744" s="61">
        <f t="shared" si="271"/>
        <v>125531428.67</v>
      </c>
      <c r="H744" s="61">
        <f t="shared" si="271"/>
        <v>1757080.85</v>
      </c>
      <c r="I744" s="61">
        <f t="shared" si="271"/>
        <v>0</v>
      </c>
      <c r="J744" s="61">
        <f t="shared" si="271"/>
        <v>0</v>
      </c>
      <c r="K744" s="62"/>
    </row>
    <row r="745" spans="1:11">
      <c r="A745" s="1">
        <v>722</v>
      </c>
      <c r="B745" s="59" t="s">
        <v>2</v>
      </c>
      <c r="C745" s="61">
        <f>D745+E745+F745+G745+H745+I745+J745</f>
        <v>127288509.52</v>
      </c>
      <c r="D745" s="61">
        <v>0</v>
      </c>
      <c r="E745" s="49">
        <v>0</v>
      </c>
      <c r="F745" s="49">
        <v>0</v>
      </c>
      <c r="G745" s="61">
        <v>125531428.67</v>
      </c>
      <c r="H745" s="61">
        <v>1757080.85</v>
      </c>
      <c r="I745" s="61">
        <v>0</v>
      </c>
      <c r="J745" s="61">
        <v>0</v>
      </c>
      <c r="K745" s="62"/>
    </row>
    <row r="746" spans="1:11" ht="34.5" customHeight="1">
      <c r="A746" s="1">
        <v>723</v>
      </c>
      <c r="B746" s="77" t="s">
        <v>254</v>
      </c>
      <c r="C746" s="102"/>
      <c r="D746" s="102"/>
      <c r="E746" s="102"/>
      <c r="F746" s="102"/>
      <c r="G746" s="102"/>
      <c r="H746" s="102"/>
      <c r="I746" s="102"/>
      <c r="J746" s="102"/>
      <c r="K746" s="102"/>
    </row>
    <row r="747" spans="1:11" ht="15" customHeight="1">
      <c r="A747" s="1">
        <v>724</v>
      </c>
      <c r="B747" s="77" t="s">
        <v>50</v>
      </c>
      <c r="C747" s="77"/>
      <c r="D747" s="77"/>
      <c r="E747" s="77"/>
      <c r="F747" s="77"/>
      <c r="G747" s="77"/>
      <c r="H747" s="77"/>
      <c r="I747" s="77"/>
      <c r="J747" s="77"/>
      <c r="K747" s="77"/>
    </row>
    <row r="748" spans="1:11" ht="30">
      <c r="A748" s="1">
        <v>725</v>
      </c>
      <c r="B748" s="8" t="s">
        <v>43</v>
      </c>
      <c r="C748" s="61">
        <f>C751</f>
        <v>15311495</v>
      </c>
      <c r="D748" s="61">
        <f t="shared" ref="D748:J748" si="272">D751</f>
        <v>0</v>
      </c>
      <c r="E748" s="61">
        <f t="shared" si="272"/>
        <v>14444495</v>
      </c>
      <c r="F748" s="61">
        <f t="shared" si="272"/>
        <v>867000</v>
      </c>
      <c r="G748" s="61">
        <f t="shared" si="272"/>
        <v>0</v>
      </c>
      <c r="H748" s="61">
        <f t="shared" si="272"/>
        <v>0</v>
      </c>
      <c r="I748" s="61">
        <f t="shared" si="272"/>
        <v>0</v>
      </c>
      <c r="J748" s="61">
        <f t="shared" si="272"/>
        <v>0</v>
      </c>
      <c r="K748" s="62"/>
    </row>
    <row r="749" spans="1:11">
      <c r="A749" s="1">
        <v>726</v>
      </c>
      <c r="B749" s="8" t="s">
        <v>1</v>
      </c>
      <c r="C749" s="61">
        <v>0</v>
      </c>
      <c r="D749" s="61">
        <v>0</v>
      </c>
      <c r="E749" s="61">
        <v>0</v>
      </c>
      <c r="F749" s="61">
        <v>0</v>
      </c>
      <c r="G749" s="61">
        <v>0</v>
      </c>
      <c r="H749" s="61">
        <v>0</v>
      </c>
      <c r="I749" s="61">
        <v>0</v>
      </c>
      <c r="J749" s="61">
        <v>0</v>
      </c>
      <c r="K749" s="62"/>
    </row>
    <row r="750" spans="1:11">
      <c r="A750" s="1">
        <v>727</v>
      </c>
      <c r="B750" s="7" t="s">
        <v>10</v>
      </c>
      <c r="C750" s="61">
        <v>0</v>
      </c>
      <c r="D750" s="61">
        <v>0</v>
      </c>
      <c r="E750" s="61">
        <v>0</v>
      </c>
      <c r="F750" s="61">
        <v>0</v>
      </c>
      <c r="G750" s="61">
        <v>0</v>
      </c>
      <c r="H750" s="61">
        <v>0</v>
      </c>
      <c r="I750" s="61">
        <v>0</v>
      </c>
      <c r="J750" s="61">
        <v>0</v>
      </c>
      <c r="K750" s="62"/>
    </row>
    <row r="751" spans="1:11">
      <c r="A751" s="1">
        <v>728</v>
      </c>
      <c r="B751" s="7" t="s">
        <v>11</v>
      </c>
      <c r="C751" s="63">
        <f>C754</f>
        <v>15311495</v>
      </c>
      <c r="D751" s="63">
        <f t="shared" ref="D751:J751" si="273">D754</f>
        <v>0</v>
      </c>
      <c r="E751" s="63">
        <f t="shared" si="273"/>
        <v>14444495</v>
      </c>
      <c r="F751" s="63">
        <f t="shared" si="273"/>
        <v>867000</v>
      </c>
      <c r="G751" s="63">
        <f t="shared" si="273"/>
        <v>0</v>
      </c>
      <c r="H751" s="63">
        <f t="shared" si="273"/>
        <v>0</v>
      </c>
      <c r="I751" s="63">
        <f t="shared" si="273"/>
        <v>0</v>
      </c>
      <c r="J751" s="63">
        <f t="shared" si="273"/>
        <v>0</v>
      </c>
      <c r="K751" s="64"/>
    </row>
    <row r="752" spans="1:11">
      <c r="A752" s="1">
        <v>729</v>
      </c>
      <c r="B752" s="28" t="s">
        <v>115</v>
      </c>
      <c r="C752" s="63"/>
      <c r="D752" s="63"/>
      <c r="E752" s="63"/>
      <c r="F752" s="63"/>
      <c r="G752" s="63"/>
      <c r="H752" s="63"/>
      <c r="I752" s="63"/>
      <c r="J752" s="63"/>
      <c r="K752" s="64"/>
    </row>
    <row r="753" spans="1:11" ht="30">
      <c r="A753" s="1">
        <v>730</v>
      </c>
      <c r="B753" s="7" t="s">
        <v>255</v>
      </c>
      <c r="C753" s="63">
        <f>C754</f>
        <v>15311495</v>
      </c>
      <c r="D753" s="63">
        <f t="shared" ref="D753:J753" si="274">D754</f>
        <v>0</v>
      </c>
      <c r="E753" s="63">
        <f t="shared" si="274"/>
        <v>14444495</v>
      </c>
      <c r="F753" s="63">
        <f t="shared" si="274"/>
        <v>867000</v>
      </c>
      <c r="G753" s="63">
        <f t="shared" si="274"/>
        <v>0</v>
      </c>
      <c r="H753" s="63">
        <f t="shared" si="274"/>
        <v>0</v>
      </c>
      <c r="I753" s="63">
        <f t="shared" si="274"/>
        <v>0</v>
      </c>
      <c r="J753" s="63">
        <f t="shared" si="274"/>
        <v>0</v>
      </c>
      <c r="K753" s="64"/>
    </row>
    <row r="754" spans="1:11">
      <c r="A754" s="1">
        <v>731</v>
      </c>
      <c r="B754" s="7" t="s">
        <v>3</v>
      </c>
      <c r="C754" s="63">
        <f>D754+E754+F754+G754+H754+I754+J754</f>
        <v>15311495</v>
      </c>
      <c r="D754" s="63">
        <v>0</v>
      </c>
      <c r="E754" s="63">
        <v>14444495</v>
      </c>
      <c r="F754" s="63">
        <v>867000</v>
      </c>
      <c r="G754" s="63">
        <v>0</v>
      </c>
      <c r="H754" s="63">
        <v>0</v>
      </c>
      <c r="I754" s="63">
        <v>0</v>
      </c>
      <c r="J754" s="63">
        <v>0</v>
      </c>
      <c r="K754" s="64"/>
    </row>
    <row r="755" spans="1:11">
      <c r="A755" s="1">
        <v>732</v>
      </c>
      <c r="B755" s="72"/>
      <c r="C755" s="73"/>
      <c r="D755" s="73"/>
      <c r="E755" s="73" t="s">
        <v>278</v>
      </c>
      <c r="F755" s="73"/>
      <c r="G755" s="73"/>
      <c r="H755" s="65"/>
      <c r="I755" s="65"/>
      <c r="J755" s="65"/>
      <c r="K755" s="66"/>
    </row>
    <row r="756" spans="1:11" ht="15" customHeight="1">
      <c r="A756" s="1">
        <v>733</v>
      </c>
      <c r="B756" s="77" t="s">
        <v>12</v>
      </c>
      <c r="C756" s="77"/>
      <c r="D756" s="77"/>
      <c r="E756" s="77"/>
      <c r="F756" s="77"/>
      <c r="G756" s="77"/>
      <c r="H756" s="77"/>
      <c r="I756" s="77"/>
      <c r="J756" s="77"/>
      <c r="K756" s="77"/>
    </row>
    <row r="757" spans="1:11">
      <c r="A757" s="1">
        <v>734</v>
      </c>
      <c r="B757" s="8" t="s">
        <v>279</v>
      </c>
      <c r="C757" s="76">
        <f>C758+C759</f>
        <v>3976724</v>
      </c>
      <c r="D757" s="76">
        <f t="shared" ref="D757:J757" si="275">D758+D759</f>
        <v>0</v>
      </c>
      <c r="E757" s="76">
        <f t="shared" si="275"/>
        <v>0</v>
      </c>
      <c r="F757" s="76">
        <f t="shared" si="275"/>
        <v>0</v>
      </c>
      <c r="G757" s="76">
        <f t="shared" si="275"/>
        <v>1254900</v>
      </c>
      <c r="H757" s="76">
        <f t="shared" si="275"/>
        <v>1031824</v>
      </c>
      <c r="I757" s="76">
        <f t="shared" si="275"/>
        <v>845000</v>
      </c>
      <c r="J757" s="76">
        <f t="shared" si="275"/>
        <v>845000</v>
      </c>
      <c r="K757" s="74"/>
    </row>
    <row r="758" spans="1:11">
      <c r="A758" s="1">
        <v>735</v>
      </c>
      <c r="B758" s="7" t="s">
        <v>10</v>
      </c>
      <c r="C758" s="76">
        <f>C763</f>
        <v>904900</v>
      </c>
      <c r="D758" s="76">
        <f t="shared" ref="D758:J758" si="276">D763</f>
        <v>0</v>
      </c>
      <c r="E758" s="76">
        <f t="shared" si="276"/>
        <v>0</v>
      </c>
      <c r="F758" s="76">
        <f t="shared" si="276"/>
        <v>0</v>
      </c>
      <c r="G758" s="76">
        <f t="shared" si="276"/>
        <v>904900</v>
      </c>
      <c r="H758" s="76">
        <f t="shared" si="276"/>
        <v>0</v>
      </c>
      <c r="I758" s="76">
        <f t="shared" si="276"/>
        <v>0</v>
      </c>
      <c r="J758" s="76">
        <f t="shared" si="276"/>
        <v>0</v>
      </c>
      <c r="K758" s="74"/>
    </row>
    <row r="759" spans="1:11">
      <c r="A759" s="1">
        <v>736</v>
      </c>
      <c r="B759" s="7" t="s">
        <v>11</v>
      </c>
      <c r="C759" s="76">
        <f>C762</f>
        <v>3071824</v>
      </c>
      <c r="D759" s="76">
        <f t="shared" ref="D759:J759" si="277">D762</f>
        <v>0</v>
      </c>
      <c r="E759" s="76">
        <f t="shared" si="277"/>
        <v>0</v>
      </c>
      <c r="F759" s="76">
        <f t="shared" si="277"/>
        <v>0</v>
      </c>
      <c r="G759" s="76">
        <f t="shared" si="277"/>
        <v>350000</v>
      </c>
      <c r="H759" s="76">
        <f t="shared" si="277"/>
        <v>1031824</v>
      </c>
      <c r="I759" s="76">
        <f t="shared" si="277"/>
        <v>845000</v>
      </c>
      <c r="J759" s="76">
        <f t="shared" si="277"/>
        <v>845000</v>
      </c>
      <c r="K759" s="74"/>
    </row>
    <row r="760" spans="1:11">
      <c r="A760" s="1">
        <v>737</v>
      </c>
      <c r="B760" s="28" t="s">
        <v>115</v>
      </c>
      <c r="C760" s="76"/>
      <c r="D760" s="76"/>
      <c r="E760" s="76"/>
      <c r="F760" s="76"/>
      <c r="G760" s="76"/>
      <c r="H760" s="76"/>
      <c r="I760" s="76"/>
      <c r="J760" s="76"/>
      <c r="K760" s="74"/>
    </row>
    <row r="761" spans="1:11" ht="31.5">
      <c r="A761" s="1">
        <v>738</v>
      </c>
      <c r="B761" s="75" t="s">
        <v>280</v>
      </c>
      <c r="C761" s="76">
        <f>C762+C763</f>
        <v>3976724</v>
      </c>
      <c r="D761" s="76">
        <f t="shared" ref="D761:J761" si="278">D762+D763</f>
        <v>0</v>
      </c>
      <c r="E761" s="76">
        <f t="shared" si="278"/>
        <v>0</v>
      </c>
      <c r="F761" s="76">
        <f t="shared" si="278"/>
        <v>0</v>
      </c>
      <c r="G761" s="76">
        <f t="shared" si="278"/>
        <v>1254900</v>
      </c>
      <c r="H761" s="76">
        <f t="shared" si="278"/>
        <v>1031824</v>
      </c>
      <c r="I761" s="76">
        <f t="shared" si="278"/>
        <v>845000</v>
      </c>
      <c r="J761" s="76">
        <f t="shared" si="278"/>
        <v>845000</v>
      </c>
      <c r="K761" s="74"/>
    </row>
    <row r="762" spans="1:11" ht="15.75">
      <c r="A762" s="1">
        <v>739</v>
      </c>
      <c r="B762" s="75" t="s">
        <v>11</v>
      </c>
      <c r="C762" s="76">
        <f>D762+E762+F762+G762+H762+I762+J762</f>
        <v>3071824</v>
      </c>
      <c r="D762" s="76">
        <v>0</v>
      </c>
      <c r="E762" s="76">
        <v>0</v>
      </c>
      <c r="F762" s="76">
        <v>0</v>
      </c>
      <c r="G762" s="76">
        <v>350000</v>
      </c>
      <c r="H762" s="76">
        <v>1031824</v>
      </c>
      <c r="I762" s="76">
        <v>845000</v>
      </c>
      <c r="J762" s="76">
        <v>845000</v>
      </c>
      <c r="K762" s="74"/>
    </row>
    <row r="763" spans="1:11" ht="15.75">
      <c r="A763" s="1">
        <v>740</v>
      </c>
      <c r="B763" s="75" t="s">
        <v>10</v>
      </c>
      <c r="C763" s="76">
        <f>D763+E763+F763+G763+H763+I763+J763</f>
        <v>904900</v>
      </c>
      <c r="D763" s="76">
        <v>0</v>
      </c>
      <c r="E763" s="76">
        <v>0</v>
      </c>
      <c r="F763" s="76">
        <v>0</v>
      </c>
      <c r="G763" s="76">
        <v>904900</v>
      </c>
      <c r="H763" s="76">
        <v>0</v>
      </c>
      <c r="I763" s="76">
        <v>0</v>
      </c>
      <c r="J763" s="76">
        <v>0</v>
      </c>
      <c r="K763" s="74"/>
    </row>
  </sheetData>
  <mergeCells count="48">
    <mergeCell ref="B747:K747"/>
    <mergeCell ref="B713:K713"/>
    <mergeCell ref="B705:K705"/>
    <mergeCell ref="B701:K701"/>
    <mergeCell ref="B697:K697"/>
    <mergeCell ref="B380:K380"/>
    <mergeCell ref="B432:K432"/>
    <mergeCell ref="B722:K722"/>
    <mergeCell ref="B723:K723"/>
    <mergeCell ref="B746:K746"/>
    <mergeCell ref="B636:K636"/>
    <mergeCell ref="B440:K440"/>
    <mergeCell ref="B590:K590"/>
    <mergeCell ref="B475:K475"/>
    <mergeCell ref="B476:K476"/>
    <mergeCell ref="B585:K585"/>
    <mergeCell ref="B92:K92"/>
    <mergeCell ref="B140:K140"/>
    <mergeCell ref="B146:K146"/>
    <mergeCell ref="B348:K348"/>
    <mergeCell ref="B482:K482"/>
    <mergeCell ref="B322:K322"/>
    <mergeCell ref="B169:K169"/>
    <mergeCell ref="B230:K230"/>
    <mergeCell ref="B245:K245"/>
    <mergeCell ref="B467:K467"/>
    <mergeCell ref="B287:K287"/>
    <mergeCell ref="B235:K235"/>
    <mergeCell ref="B436:K436"/>
    <mergeCell ref="B375:K375"/>
    <mergeCell ref="B352:K352"/>
    <mergeCell ref="B385:K385"/>
    <mergeCell ref="B756:K756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8 C403 C409 C474 C412:C413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2018-06-13T04:44:23Z</cp:lastPrinted>
  <dcterms:created xsi:type="dcterms:W3CDTF">2014-11-11T06:52:36Z</dcterms:created>
  <dcterms:modified xsi:type="dcterms:W3CDTF">2018-07-31T10:56:41Z</dcterms:modified>
</cp:coreProperties>
</file>