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460" windowHeight="5148" activeTab="0"/>
  </bookViews>
  <sheets>
    <sheet name="Лист1" sheetId="1" r:id="rId1"/>
  </sheets>
  <definedNames>
    <definedName name="_xlnm.Print_Titles" localSheetId="0">'Лист1'!$8:$12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<sst xmlns="http://schemas.openxmlformats.org/spreadsheetml/2006/main" count="432" uniqueCount="174">
  <si>
    <t>Приложение 1</t>
  </si>
  <si>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</si>
  <si>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</si>
  <si>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</si>
  <si>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</si>
  <si>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</si>
  <si>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</si>
  <si>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</si>
  <si>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</si>
  <si>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</si>
  <si>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</si>
  <si>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</si>
  <si>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</si>
  <si>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</si>
  <si>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</si>
  <si>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</si>
  <si>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</si>
  <si>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</si>
  <si>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</si>
  <si>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</si>
  <si>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</si>
  <si>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</si>
  <si>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</si>
  <si>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</si>
  <si>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</si>
  <si>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</si>
  <si>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</si>
  <si>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</si>
  <si>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</si>
  <si>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
источники
финансирования</t>
  </si>
  <si>
    <t>Внебюджетные
источники
финансирования</t>
  </si>
  <si>
    <t xml:space="preserve">
</t>
  </si>
  <si>
    <t xml:space="preserve">
</t>
  </si>
  <si>
    <t>Всего по этапу 2013 года, в т.ч.:</t>
  </si>
  <si>
    <t>X</t>
  </si>
  <si>
    <t>Всего по этапу 2013 года с финансовой поддержкой Фонда:</t>
  </si>
  <si>
    <t>Итого по Камышловский:</t>
  </si>
  <si>
    <t>г Камышлов ул Кирова д.18</t>
  </si>
  <si>
    <t>акт и заключение межведомственной комиссии № 26</t>
  </si>
  <si>
    <t>IV.2014</t>
  </si>
  <si>
    <t>II.2015</t>
  </si>
  <si>
    <t>г Камышлов ул Красных Орлов д.47</t>
  </si>
  <si>
    <t>акт и заключение межведомственной комиссии № 55</t>
  </si>
  <si>
    <t>г Камышлов ул Маяковского д.21 литера А</t>
  </si>
  <si>
    <t>акт и заключение межведомственной комиссии № 33</t>
  </si>
  <si>
    <t>г Камышлов ул Розы Люксембург д.2 литера А</t>
  </si>
  <si>
    <t>акт и заключение межведомственной комиссии № 9</t>
  </si>
  <si>
    <t>г Камышлов ул Свердлова д.49</t>
  </si>
  <si>
    <t>акт и заключение межведомственной комиссии № 20</t>
  </si>
  <si>
    <t>г Камышлов ул Свердлова д.53 литера В</t>
  </si>
  <si>
    <t>акт и заключение межведомственной комиссии № 54</t>
  </si>
  <si>
    <t>г Камышлов ул Свердлова д.63</t>
  </si>
  <si>
    <t>акт и заключение межведомственной комиссии № 31</t>
  </si>
  <si>
    <t>г Камышлов ул Энгельса д.180</t>
  </si>
  <si>
    <t>акт и заключение межведомственной комиссии № 30</t>
  </si>
  <si>
    <t>Всего по этапу 2013 года без финансовой поддержки Фонда:</t>
  </si>
  <si>
    <t>Всего по этапу 2014 года, в т.ч.:</t>
  </si>
  <si>
    <t>Всего по этапу 2014 года с финансовой поддержкой Фонда:</t>
  </si>
  <si>
    <t>Всего по этапу 2014 года без финансовой поддержки Фонда:</t>
  </si>
  <si>
    <t>г Камышлов пер Кирпичников д.2</t>
  </si>
  <si>
    <t>акт и заключение межведомственной комиссии № 46</t>
  </si>
  <si>
    <t>IV.2015</t>
  </si>
  <si>
    <t>IV.2017</t>
  </si>
  <si>
    <t>г Камышлов пер Кирпичников д.6</t>
  </si>
  <si>
    <t>акт и заключение межведомственной комиссии № 49</t>
  </si>
  <si>
    <t>г Камышлов ул Гагарина д.36 литера Б</t>
  </si>
  <si>
    <t>акт и заключение межведомственной комиссии № 35</t>
  </si>
  <si>
    <t>г Камышлов ул Заводская д.37</t>
  </si>
  <si>
    <t>акт и заключение межведомственной комиссии № 45</t>
  </si>
  <si>
    <t>г Камышлов ул Комсомольская д.26 литера А</t>
  </si>
  <si>
    <t>акт межведомственной комиссии № 1</t>
  </si>
  <si>
    <t>г Камышлов ул Энгельса д.188</t>
  </si>
  <si>
    <t>акт и заключение межведомственной комиссии № 32</t>
  </si>
  <si>
    <t>г Камышлов ул Энгельса д.268</t>
  </si>
  <si>
    <t>акт и заключение межведомственной комиссии № 17</t>
  </si>
  <si>
    <t>Всего по этапу 2015 года, в т.ч.:</t>
  </si>
  <si>
    <t>Всего по этапу 2015 года с финансовой поддержкой Фонда:</t>
  </si>
  <si>
    <t>г Камышлов ул Карла Маркса д.25 литера Б</t>
  </si>
  <si>
    <t>акт и заключение межведомственной комиссии № 73</t>
  </si>
  <si>
    <t>IV.2016</t>
  </si>
  <si>
    <t>г Камышлов ул Красных Орлов д.107 литера А</t>
  </si>
  <si>
    <t>акт и заключение межведомственной комиссии № 28</t>
  </si>
  <si>
    <t>г Камышлов ул Красных Орлов д.19 литера Б</t>
  </si>
  <si>
    <t>акт и заключение межведомственной комиссии № 50</t>
  </si>
  <si>
    <t>г Камышлов ул Красных Орлов д.31 литера А</t>
  </si>
  <si>
    <t>г Камышлов ул Красных Орлов д.74 литера А</t>
  </si>
  <si>
    <t>акт и заключение межведомственной комиссии № 47</t>
  </si>
  <si>
    <t>г Камышлов ул Маяковского д.14</t>
  </si>
  <si>
    <t>акт и заключение межведомственной комиссии № 39</t>
  </si>
  <si>
    <t>г Камышлов ул Пролетарская д.19 литера А</t>
  </si>
  <si>
    <t>г Камышлов ул Пролетарская д.19 литера Б</t>
  </si>
  <si>
    <t>акт и заключение межведомственной комиссии № 56</t>
  </si>
  <si>
    <t>г Камышлов ул Свердлова д.137</t>
  </si>
  <si>
    <t>акт и заключение межведомственной комиссии № 60</t>
  </si>
  <si>
    <t>г Камышлов ул Свердлова д.52 литера А</t>
  </si>
  <si>
    <t>акт и заключение межведомственной комиссии № 57</t>
  </si>
  <si>
    <t>г Камышлов ул Свердлова д.52 литера Г; Г1</t>
  </si>
  <si>
    <t>акт и заключение межведомственной комиссии № 58</t>
  </si>
  <si>
    <t>г Камышлов ул Урицкого д.2</t>
  </si>
  <si>
    <t>акт и заключение межведомственной комиссии № 2</t>
  </si>
  <si>
    <t>Всего по этапу 2015 года без финансовой поддержки Фонда:</t>
  </si>
  <si>
    <t>Всего по этапу 2016 года, в т.ч.:</t>
  </si>
  <si>
    <t>Всего по этапу 2016 года с финансовой поддержкой Фонда:</t>
  </si>
  <si>
    <t>г Камышлов ул Карла Либкнехта д.1</t>
  </si>
  <si>
    <t>акт и заключение межведомственной комиссии № 70</t>
  </si>
  <si>
    <t>III.2017</t>
  </si>
  <si>
    <t>г Камышлов ул Ленина д.17 литера А</t>
  </si>
  <si>
    <t>Акт и заключение межведомственной комиссии № 66</t>
  </si>
  <si>
    <t>г Камышлов ул Ленинградская д.39</t>
  </si>
  <si>
    <t>акт и заключение межведомственной комиссии № 68</t>
  </si>
  <si>
    <t>г Камышлов ул Свердлова д.49 литера А</t>
  </si>
  <si>
    <t>Акт и заключение межведомственной комиссии № 65</t>
  </si>
  <si>
    <t>г Камышлов ул Свердлова д.86</t>
  </si>
  <si>
    <t>акт и заключение межведомственной комиссии № 74</t>
  </si>
  <si>
    <t>г Камышлов ул Строителей д.2</t>
  </si>
  <si>
    <t>Акт и заключение межведомственной комиссии № 69</t>
  </si>
  <si>
    <t>г Камышлов ул Черепанова д.4</t>
  </si>
  <si>
    <t>акт и заключение межведомственной комиссии № 71</t>
  </si>
  <si>
    <t>г Камышлов ул Энгельса д.165</t>
  </si>
  <si>
    <t>Акт и заключение межведомственной комиссии № 63</t>
  </si>
  <si>
    <t>Всего по этапу 2016 года без финансовой поддержки Фонда:</t>
  </si>
  <si>
    <t>г Камышлов пер Кирпичников д.3</t>
  </si>
  <si>
    <t>акт и заключение межведомственной комиссии № 37</t>
  </si>
  <si>
    <t>г Камышлов пер Кирпичников д.4</t>
  </si>
  <si>
    <t>г Камышлов пер Кирпичников д.5</t>
  </si>
  <si>
    <t>акт и заключение межведомственной комиссии № 48</t>
  </si>
  <si>
    <t>г Камышлов пер Кирпичников д.8</t>
  </si>
  <si>
    <t>г Камышлов пер Строителей д.3</t>
  </si>
  <si>
    <t>акт и заключение межведомственной комиссии № 43</t>
  </si>
  <si>
    <t>г Камышлов пер Строителей д.6</t>
  </si>
  <si>
    <t>акт и заключение межведомственной комиссии № 44</t>
  </si>
  <si>
    <t>г Камышлов пер Строителей д.8</t>
  </si>
  <si>
    <t>г Камышлов ул Гагарина д.36 литера В</t>
  </si>
  <si>
    <t>акт межведомственной комиссии № 35</t>
  </si>
  <si>
    <t>г Камышлов ул Жукова д.39</t>
  </si>
  <si>
    <t>г Камышлов ул Ирбитская д.56</t>
  </si>
  <si>
    <t>акт и заключение межведомственной комиссии № 67</t>
  </si>
  <si>
    <t>г Камышлов ул Карла Маркса д.11</t>
  </si>
  <si>
    <t>акт и заключение межведомственной комиссии № 10</t>
  </si>
  <si>
    <t>г Камышлов ул Карла Маркса д.51</t>
  </si>
  <si>
    <t>г Камышлов ул Кирова д.10</t>
  </si>
  <si>
    <t>акт межведомственной комиссии № 40</t>
  </si>
  <si>
    <t>г Камышлов ул Кирова д.27 литера В</t>
  </si>
  <si>
    <t>акт и заключение межведомственной комиссии № 8</t>
  </si>
  <si>
    <t>г Камышлов ул Красных Орлов д.30 литера А</t>
  </si>
  <si>
    <t>акт межведомственной комиссии № 8</t>
  </si>
  <si>
    <t>г Камышлов ул Красных Орлов д.37 литера Д</t>
  </si>
  <si>
    <t>акт и заключение межведомственной комиссии № 62</t>
  </si>
  <si>
    <t>г Камышлов ул Ленина д.17 литера Б</t>
  </si>
  <si>
    <t>акт межведомственной комиссии № 12</t>
  </si>
  <si>
    <t>г Камышлов ул Маяковского д.7 литера Н</t>
  </si>
  <si>
    <t>акт и заключение межведомственной комиссии № 53</t>
  </si>
  <si>
    <t>г Камышлов ул Молодогвардейская д.29</t>
  </si>
  <si>
    <t>г Камышлов ул Пролетарская д.38</t>
  </si>
  <si>
    <t>акт и заключение межведомственной комиссии № 72</t>
  </si>
  <si>
    <t>г Камышлов ул Пролетарская д.68</t>
  </si>
  <si>
    <t>акт и заключение межведомственной комиссии № 25</t>
  </si>
  <si>
    <t>г Камышлов ул Розы Люксембург д.4 литера А</t>
  </si>
  <si>
    <t>акт межведомственной комиссии № 3</t>
  </si>
  <si>
    <t>г Камышлов ул Строителей д.34</t>
  </si>
  <si>
    <t>акт и заключение межведомственной комиссии № 42</t>
  </si>
  <si>
    <t>г Камышлов ул Тобольская д.6</t>
  </si>
  <si>
    <t>г Камышлов ул Энгельса д.134 литера Б</t>
  </si>
  <si>
    <t>г Камышлов ул Энгельса д.173</t>
  </si>
  <si>
    <t>акт и заключение межведомственной комиссии № 27</t>
  </si>
  <si>
    <t>г Камышлов ул Энгельса д.177 литера А</t>
  </si>
  <si>
    <t>акт и заключение межведомственной комиссии № 59</t>
  </si>
  <si>
    <t>Всего по Камышловский 2013-2016 годы, в т.ч.:</t>
  </si>
  <si>
    <t>Всего по Камышловский 2013-2016 годы, с финансовой поддержкой Фонда:</t>
  </si>
  <si>
    <t>Всего по Камышловский 2013-2016 годы, без финансовой поддержки Фонда:</t>
  </si>
  <si>
    <t>постановлением главы Камышловского городского округа</t>
  </si>
  <si>
    <t xml:space="preserve">к муниципальной адресной программе, утвержденной  </t>
  </si>
  <si>
    <t xml:space="preserve"> </t>
  </si>
  <si>
    <t>от __.04.2017  № ___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</si>
</sst>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 applyProtection="1">
      <alignment horizontal="center" vertical="center" wrapText="1"/>
      <protection/>
    </xf>
    <xf numFmtId="4" fontId="5" fillId="2" borderId="3" xfId="0" applyNumberFormat="1" applyFont="1" applyFill="1" applyBorder="1" applyAlignment="1" applyProtection="1">
      <alignment horizontal="center" vertical="center" wrapText="1"/>
      <protection/>
    </xf>
    <xf numFmtId="4" fontId="5" fillId="2" borderId="4" xfId="0" applyNumberFormat="1" applyFont="1" applyFill="1" applyBorder="1" applyAlignment="1" applyProtection="1">
      <alignment horizontal="center" vertical="center" wrapText="1"/>
      <protection/>
    </xf>
    <xf numFmtId="4" fontId="5" fillId="2" borderId="3" xfId="0" applyNumberFormat="1" applyFont="1" applyFill="1" applyBorder="1" applyAlignment="1" applyProtection="1">
      <alignment horizontal="center" vertical="center" wrapText="1"/>
      <protection/>
    </xf>
    <xf numFmtId="4" fontId="5" fillId="2" borderId="5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 applyProtection="1">
      <alignment horizontal="center" vertical="center" wrapText="1"/>
      <protection/>
    </xf>
    <xf numFmtId="4" fontId="6" fillId="2" borderId="2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"/>
  <sheetViews>
    <sheetView tabSelected="1" workbookViewId="0" topLeftCell="C82">
      <selection activeCell="L11" sqref="L11"/>
    </sheetView>
  </sheetViews>
  <sheetFormatPr defaultColWidth="9.140625" defaultRowHeight="15"/>
  <cols>
    <col min="1" max="1" width="9.7109375" style="0" customWidth="1"/>
    <col min="2" max="2" width="30.7109375" style="0" customWidth="1"/>
    <col min="3" max="3" width="9.421875" style="0" customWidth="1"/>
    <col min="4" max="15" width="9.7109375" style="0" customWidth="1"/>
    <col min="16" max="16" width="10.7109375" style="0" customWidth="1"/>
    <col min="17" max="18" width="11.28125" style="0" customWidth="1"/>
    <col min="19" max="19" width="11.140625" style="0" customWidth="1"/>
    <col min="20" max="21" width="9.7109375" style="0" customWidth="1"/>
    <col min="22" max="22" width="9.140625" style="0" hidden="1" customWidth="1"/>
    <col min="23" max="23" width="8.8515625" style="0" customWidth="1"/>
    <col min="24" max="24" width="8.8515625" style="0" hidden="1" customWidth="1"/>
  </cols>
  <sheetData>
    <row r="1" spans="14:21" ht="15">
      <c r="N1" s="35" t="s">
        <v>0</v>
      </c>
      <c r="O1" s="36"/>
      <c r="P1" s="36"/>
      <c r="Q1" s="36"/>
      <c r="R1" s="36"/>
      <c r="S1" s="36"/>
      <c r="T1" s="36"/>
      <c r="U1" s="36"/>
    </row>
    <row r="2" spans="14:21" ht="15">
      <c r="N2" s="35" t="s">
        <v>171</v>
      </c>
      <c r="O2" s="36"/>
      <c r="P2" s="36"/>
      <c r="Q2" s="36"/>
      <c r="R2" s="36"/>
      <c r="S2" s="36"/>
      <c r="T2" s="36"/>
      <c r="U2" s="36"/>
    </row>
    <row r="3" spans="14:21" ht="15">
      <c r="N3" s="35" t="s">
        <v>170</v>
      </c>
      <c r="O3" s="36"/>
      <c r="P3" s="36"/>
      <c r="Q3" s="36"/>
      <c r="R3" s="36"/>
      <c r="S3" s="36"/>
      <c r="T3" s="36"/>
      <c r="U3" s="36"/>
    </row>
    <row r="4" spans="14:21" ht="15">
      <c r="N4" s="35" t="s">
        <v>173</v>
      </c>
      <c r="O4" s="36"/>
      <c r="P4" s="36"/>
      <c r="Q4" s="36"/>
      <c r="R4" s="36"/>
      <c r="S4" s="36"/>
      <c r="T4" s="36"/>
      <c r="U4" s="36"/>
    </row>
    <row r="5" spans="14:21" ht="15">
      <c r="N5" s="37" t="s">
        <v>172</v>
      </c>
      <c r="O5" s="36"/>
      <c r="P5" s="36"/>
      <c r="Q5" s="36"/>
      <c r="R5" s="36"/>
      <c r="S5" s="36"/>
      <c r="T5" s="36"/>
      <c r="U5" s="36"/>
    </row>
    <row r="7" spans="1:22" ht="34.8">
      <c r="A7" s="38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" t="s">
        <v>2</v>
      </c>
    </row>
    <row r="8" spans="1:22" ht="40.2">
      <c r="A8" s="33" t="s">
        <v>3</v>
      </c>
      <c r="B8" s="30" t="s">
        <v>4</v>
      </c>
      <c r="C8" s="30" t="s">
        <v>5</v>
      </c>
      <c r="D8" s="31"/>
      <c r="E8" s="34" t="s">
        <v>8</v>
      </c>
      <c r="F8" s="34" t="s">
        <v>9</v>
      </c>
      <c r="G8" s="32" t="s">
        <v>10</v>
      </c>
      <c r="H8" s="34" t="s">
        <v>12</v>
      </c>
      <c r="I8" s="34" t="s">
        <v>13</v>
      </c>
      <c r="J8" s="30" t="s">
        <v>15</v>
      </c>
      <c r="K8" s="31"/>
      <c r="L8" s="31"/>
      <c r="M8" s="30" t="s">
        <v>21</v>
      </c>
      <c r="N8" s="31"/>
      <c r="O8" s="31"/>
      <c r="P8" s="33" t="s">
        <v>22</v>
      </c>
      <c r="Q8" s="31"/>
      <c r="R8" s="31"/>
      <c r="S8" s="31"/>
      <c r="T8" s="31"/>
      <c r="U8" s="31"/>
      <c r="V8" s="2" t="s">
        <v>31</v>
      </c>
    </row>
    <row r="9" spans="1:21" ht="15">
      <c r="A9" s="31"/>
      <c r="B9" s="31"/>
      <c r="C9" s="31"/>
      <c r="D9" s="31"/>
      <c r="E9" s="31"/>
      <c r="F9" s="31"/>
      <c r="G9" s="31"/>
      <c r="H9" s="31"/>
      <c r="I9" s="31"/>
      <c r="J9" s="32" t="s">
        <v>16</v>
      </c>
      <c r="K9" s="33" t="s">
        <v>18</v>
      </c>
      <c r="L9" s="31"/>
      <c r="M9" s="32" t="s">
        <v>16</v>
      </c>
      <c r="N9" s="33" t="s">
        <v>18</v>
      </c>
      <c r="O9" s="31"/>
      <c r="P9" s="32" t="s">
        <v>23</v>
      </c>
      <c r="Q9" s="33" t="s">
        <v>25</v>
      </c>
      <c r="R9" s="31"/>
      <c r="S9" s="31"/>
      <c r="T9" s="31"/>
      <c r="U9" s="31"/>
    </row>
    <row r="10" spans="1:22" ht="93">
      <c r="A10" s="31"/>
      <c r="B10" s="31"/>
      <c r="C10" s="32" t="s">
        <v>6</v>
      </c>
      <c r="D10" s="32" t="s">
        <v>7</v>
      </c>
      <c r="E10" s="31"/>
      <c r="F10" s="31"/>
      <c r="G10" s="31"/>
      <c r="H10" s="31"/>
      <c r="I10" s="31"/>
      <c r="J10" s="31"/>
      <c r="K10" s="3" t="s">
        <v>19</v>
      </c>
      <c r="L10" s="3" t="s">
        <v>20</v>
      </c>
      <c r="M10" s="31"/>
      <c r="N10" s="3" t="s">
        <v>19</v>
      </c>
      <c r="O10" s="3" t="s">
        <v>20</v>
      </c>
      <c r="P10" s="31"/>
      <c r="Q10" s="3" t="s">
        <v>26</v>
      </c>
      <c r="R10" s="3" t="s">
        <v>27</v>
      </c>
      <c r="S10" s="3" t="s">
        <v>28</v>
      </c>
      <c r="T10" s="3" t="s">
        <v>29</v>
      </c>
      <c r="U10" s="3" t="s">
        <v>30</v>
      </c>
      <c r="V10" s="2" t="s">
        <v>32</v>
      </c>
    </row>
    <row r="11" spans="1:22" ht="27">
      <c r="A11" s="31"/>
      <c r="B11" s="31"/>
      <c r="C11" s="31"/>
      <c r="D11" s="31"/>
      <c r="E11" s="31"/>
      <c r="F11" s="31"/>
      <c r="G11" s="4" t="s">
        <v>11</v>
      </c>
      <c r="H11" s="5" t="s">
        <v>11</v>
      </c>
      <c r="I11" s="5" t="s">
        <v>14</v>
      </c>
      <c r="J11" s="5" t="s">
        <v>17</v>
      </c>
      <c r="K11" s="5" t="s">
        <v>17</v>
      </c>
      <c r="L11" s="5" t="s">
        <v>17</v>
      </c>
      <c r="M11" s="5" t="s">
        <v>14</v>
      </c>
      <c r="N11" s="5" t="s">
        <v>14</v>
      </c>
      <c r="O11" s="5" t="s">
        <v>14</v>
      </c>
      <c r="P11" s="5" t="s">
        <v>24</v>
      </c>
      <c r="Q11" s="5" t="s">
        <v>24</v>
      </c>
      <c r="R11" s="5" t="s">
        <v>24</v>
      </c>
      <c r="S11" s="5" t="s">
        <v>24</v>
      </c>
      <c r="T11" s="5" t="s">
        <v>24</v>
      </c>
      <c r="U11" s="5" t="s">
        <v>24</v>
      </c>
      <c r="V11" s="2" t="s">
        <v>2</v>
      </c>
    </row>
    <row r="12" spans="1:21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</row>
    <row r="13" spans="1:22" ht="21.6">
      <c r="A13" s="27" t="s">
        <v>167</v>
      </c>
      <c r="B13" s="28"/>
      <c r="C13" s="4" t="s">
        <v>34</v>
      </c>
      <c r="D13" s="4">
        <v>63</v>
      </c>
      <c r="E13" s="4" t="s">
        <v>34</v>
      </c>
      <c r="F13" s="4" t="s">
        <v>34</v>
      </c>
      <c r="G13" s="18">
        <f>G14+G15</f>
        <v>801</v>
      </c>
      <c r="H13" s="25">
        <f aca="true" t="shared" si="0" ref="H13:U13">H14+H15</f>
        <v>750</v>
      </c>
      <c r="I13" s="24">
        <f t="shared" si="0"/>
        <v>10060.7</v>
      </c>
      <c r="J13" s="25">
        <f t="shared" si="0"/>
        <v>342</v>
      </c>
      <c r="K13" s="25">
        <f t="shared" si="0"/>
        <v>193</v>
      </c>
      <c r="L13" s="25">
        <f t="shared" si="0"/>
        <v>149</v>
      </c>
      <c r="M13" s="24">
        <f t="shared" si="0"/>
        <v>9475.2</v>
      </c>
      <c r="N13" s="24">
        <f t="shared" si="0"/>
        <v>5231.99</v>
      </c>
      <c r="O13" s="24">
        <f t="shared" si="0"/>
        <v>4243.21</v>
      </c>
      <c r="P13" s="24">
        <f t="shared" si="0"/>
        <v>417275718.15</v>
      </c>
      <c r="Q13" s="24">
        <f t="shared" si="0"/>
        <v>85171001.63</v>
      </c>
      <c r="R13" s="24">
        <f t="shared" si="0"/>
        <v>185415541.71</v>
      </c>
      <c r="S13" s="24">
        <f t="shared" si="0"/>
        <v>132236754.81</v>
      </c>
      <c r="T13" s="24">
        <f t="shared" si="0"/>
        <v>14452420</v>
      </c>
      <c r="U13" s="24">
        <f t="shared" si="0"/>
        <v>0</v>
      </c>
      <c r="V13" s="6" t="s">
        <v>2</v>
      </c>
    </row>
    <row r="14" spans="1:22" ht="21.6">
      <c r="A14" s="27" t="s">
        <v>168</v>
      </c>
      <c r="B14" s="28"/>
      <c r="C14" s="4" t="s">
        <v>34</v>
      </c>
      <c r="D14" s="4">
        <v>28</v>
      </c>
      <c r="E14" s="4" t="s">
        <v>34</v>
      </c>
      <c r="F14" s="4" t="s">
        <v>34</v>
      </c>
      <c r="G14" s="18">
        <f>G18+G41+G57</f>
        <v>393</v>
      </c>
      <c r="H14" s="25">
        <f aca="true" t="shared" si="1" ref="H14:U14">H18+H41+H57</f>
        <v>393</v>
      </c>
      <c r="I14" s="24">
        <f t="shared" si="1"/>
        <v>5147.400000000001</v>
      </c>
      <c r="J14" s="25">
        <f t="shared" si="1"/>
        <v>186</v>
      </c>
      <c r="K14" s="25">
        <f t="shared" si="1"/>
        <v>113</v>
      </c>
      <c r="L14" s="25">
        <f t="shared" si="1"/>
        <v>73</v>
      </c>
      <c r="M14" s="24">
        <f t="shared" si="1"/>
        <v>5147.400000000001</v>
      </c>
      <c r="N14" s="24">
        <f t="shared" si="1"/>
        <v>3124.49</v>
      </c>
      <c r="O14" s="24">
        <f t="shared" si="1"/>
        <v>2022.9099999999999</v>
      </c>
      <c r="P14" s="24">
        <f t="shared" si="1"/>
        <v>236204691.74</v>
      </c>
      <c r="Q14" s="24">
        <f t="shared" si="1"/>
        <v>85171001.63</v>
      </c>
      <c r="R14" s="24">
        <f>R18+R41+R57</f>
        <v>59884113.11</v>
      </c>
      <c r="S14" s="24">
        <f t="shared" si="1"/>
        <v>76697157</v>
      </c>
      <c r="T14" s="24">
        <f t="shared" si="1"/>
        <v>14452420</v>
      </c>
      <c r="U14" s="24">
        <f t="shared" si="1"/>
        <v>0</v>
      </c>
      <c r="V14" s="6" t="s">
        <v>2</v>
      </c>
    </row>
    <row r="15" spans="1:22" ht="21.6">
      <c r="A15" s="27" t="s">
        <v>169</v>
      </c>
      <c r="B15" s="28"/>
      <c r="C15" s="4" t="s">
        <v>34</v>
      </c>
      <c r="D15" s="4">
        <v>35</v>
      </c>
      <c r="E15" s="4" t="s">
        <v>34</v>
      </c>
      <c r="F15" s="4" t="s">
        <v>34</v>
      </c>
      <c r="G15" s="18">
        <f>G31+G67</f>
        <v>408</v>
      </c>
      <c r="H15" s="25">
        <f aca="true" t="shared" si="2" ref="H15:U15">H31+H67</f>
        <v>357</v>
      </c>
      <c r="I15" s="24">
        <f t="shared" si="2"/>
        <v>4913.3</v>
      </c>
      <c r="J15" s="25">
        <f t="shared" si="2"/>
        <v>156</v>
      </c>
      <c r="K15" s="25">
        <f t="shared" si="2"/>
        <v>80</v>
      </c>
      <c r="L15" s="25">
        <f t="shared" si="2"/>
        <v>76</v>
      </c>
      <c r="M15" s="24">
        <f>M31+M67</f>
        <v>4327.8</v>
      </c>
      <c r="N15" s="24">
        <f t="shared" si="2"/>
        <v>2107.5</v>
      </c>
      <c r="O15" s="24">
        <f t="shared" si="2"/>
        <v>2220.3</v>
      </c>
      <c r="P15" s="24">
        <f t="shared" si="2"/>
        <v>181071026.41</v>
      </c>
      <c r="Q15" s="24">
        <f t="shared" si="2"/>
        <v>0</v>
      </c>
      <c r="R15" s="24">
        <f t="shared" si="2"/>
        <v>125531428.60000001</v>
      </c>
      <c r="S15" s="24">
        <f t="shared" si="2"/>
        <v>55539597.81000001</v>
      </c>
      <c r="T15" s="24">
        <f t="shared" si="2"/>
        <v>0</v>
      </c>
      <c r="U15" s="24">
        <f t="shared" si="2"/>
        <v>0</v>
      </c>
      <c r="V15" s="6" t="s">
        <v>2</v>
      </c>
    </row>
    <row r="16" spans="1:22" ht="21.6">
      <c r="A16" s="27" t="s">
        <v>33</v>
      </c>
      <c r="B16" s="28"/>
      <c r="C16" s="4" t="s">
        <v>34</v>
      </c>
      <c r="D16" s="4">
        <v>8</v>
      </c>
      <c r="E16" s="4" t="s">
        <v>34</v>
      </c>
      <c r="F16" s="4" t="s">
        <v>34</v>
      </c>
      <c r="G16" s="18">
        <v>104</v>
      </c>
      <c r="H16" s="18">
        <f>H17+H27</f>
        <v>104</v>
      </c>
      <c r="I16" s="19">
        <v>1228.8</v>
      </c>
      <c r="J16" s="18">
        <f>J17+J27</f>
        <v>44</v>
      </c>
      <c r="K16" s="18">
        <f aca="true" t="shared" si="3" ref="K16:U16">K17+K27</f>
        <v>26</v>
      </c>
      <c r="L16" s="18">
        <f t="shared" si="3"/>
        <v>18</v>
      </c>
      <c r="M16" s="19">
        <f t="shared" si="3"/>
        <v>1228.8</v>
      </c>
      <c r="N16" s="19">
        <f t="shared" si="3"/>
        <v>727.7</v>
      </c>
      <c r="O16" s="19">
        <f t="shared" si="3"/>
        <v>501.1</v>
      </c>
      <c r="P16" s="19">
        <f t="shared" si="3"/>
        <v>56968900</v>
      </c>
      <c r="Q16" s="19">
        <f t="shared" si="3"/>
        <v>22592556.85</v>
      </c>
      <c r="R16" s="19">
        <f t="shared" si="3"/>
        <v>12270956.75</v>
      </c>
      <c r="S16" s="19">
        <f t="shared" si="3"/>
        <v>7652966.399999999</v>
      </c>
      <c r="T16" s="19">
        <f t="shared" si="3"/>
        <v>14452420</v>
      </c>
      <c r="U16" s="19">
        <f t="shared" si="3"/>
        <v>0</v>
      </c>
      <c r="V16" s="6" t="s">
        <v>2</v>
      </c>
    </row>
    <row r="17" spans="1:22" ht="21.6">
      <c r="A17" s="27" t="s">
        <v>35</v>
      </c>
      <c r="B17" s="28"/>
      <c r="C17" s="4" t="s">
        <v>34</v>
      </c>
      <c r="D17" s="4" t="s">
        <v>34</v>
      </c>
      <c r="E17" s="4" t="s">
        <v>34</v>
      </c>
      <c r="F17" s="4" t="s">
        <v>34</v>
      </c>
      <c r="G17" s="18">
        <f>G18</f>
        <v>104</v>
      </c>
      <c r="H17" s="18">
        <f>H18</f>
        <v>104</v>
      </c>
      <c r="I17" s="19">
        <f>I18</f>
        <v>1228.8</v>
      </c>
      <c r="J17" s="18">
        <f aca="true" t="shared" si="4" ref="J17:U17">J18</f>
        <v>44</v>
      </c>
      <c r="K17" s="18">
        <f t="shared" si="4"/>
        <v>26</v>
      </c>
      <c r="L17" s="18">
        <f t="shared" si="4"/>
        <v>18</v>
      </c>
      <c r="M17" s="19">
        <f t="shared" si="4"/>
        <v>1228.8</v>
      </c>
      <c r="N17" s="19">
        <f t="shared" si="4"/>
        <v>727.7</v>
      </c>
      <c r="O17" s="19">
        <f t="shared" si="4"/>
        <v>501.1</v>
      </c>
      <c r="P17" s="19">
        <f t="shared" si="4"/>
        <v>56968900</v>
      </c>
      <c r="Q17" s="19">
        <f t="shared" si="4"/>
        <v>22592556.85</v>
      </c>
      <c r="R17" s="19">
        <f t="shared" si="4"/>
        <v>12270956.75</v>
      </c>
      <c r="S17" s="19">
        <f t="shared" si="4"/>
        <v>7652966.399999999</v>
      </c>
      <c r="T17" s="19">
        <f t="shared" si="4"/>
        <v>14452420</v>
      </c>
      <c r="U17" s="19">
        <f t="shared" si="4"/>
        <v>0</v>
      </c>
      <c r="V17" s="6" t="s">
        <v>2</v>
      </c>
    </row>
    <row r="18" spans="1:21" ht="15">
      <c r="A18" s="27" t="s">
        <v>36</v>
      </c>
      <c r="B18" s="29"/>
      <c r="C18" s="4" t="s">
        <v>34</v>
      </c>
      <c r="D18" s="4" t="s">
        <v>34</v>
      </c>
      <c r="E18" s="4" t="s">
        <v>34</v>
      </c>
      <c r="F18" s="4" t="s">
        <v>34</v>
      </c>
      <c r="G18" s="18">
        <f>SUM(G19:G26)</f>
        <v>104</v>
      </c>
      <c r="H18" s="18">
        <f>SUM(H19:H26)</f>
        <v>104</v>
      </c>
      <c r="I18" s="19">
        <f>SUM(I19:I26)</f>
        <v>1228.8</v>
      </c>
      <c r="J18" s="18">
        <f aca="true" t="shared" si="5" ref="J18:U18">SUM(J19:J26)</f>
        <v>44</v>
      </c>
      <c r="K18" s="18">
        <f t="shared" si="5"/>
        <v>26</v>
      </c>
      <c r="L18" s="18">
        <f t="shared" si="5"/>
        <v>18</v>
      </c>
      <c r="M18" s="19">
        <f t="shared" si="5"/>
        <v>1228.8</v>
      </c>
      <c r="N18" s="19">
        <f t="shared" si="5"/>
        <v>727.7</v>
      </c>
      <c r="O18" s="19">
        <f t="shared" si="5"/>
        <v>501.1</v>
      </c>
      <c r="P18" s="19">
        <f t="shared" si="5"/>
        <v>56968900</v>
      </c>
      <c r="Q18" s="19">
        <f t="shared" si="5"/>
        <v>22592556.85</v>
      </c>
      <c r="R18" s="19">
        <f t="shared" si="5"/>
        <v>12270956.75</v>
      </c>
      <c r="S18" s="19">
        <f t="shared" si="5"/>
        <v>7652966.399999999</v>
      </c>
      <c r="T18" s="19">
        <f t="shared" si="5"/>
        <v>14452420</v>
      </c>
      <c r="U18" s="19">
        <f t="shared" si="5"/>
        <v>0</v>
      </c>
    </row>
    <row r="19" spans="1:21" ht="34.8" customHeight="1">
      <c r="A19" s="8">
        <v>1</v>
      </c>
      <c r="B19" s="9" t="s">
        <v>37</v>
      </c>
      <c r="C19" s="17" t="s">
        <v>38</v>
      </c>
      <c r="D19" s="10">
        <v>39709</v>
      </c>
      <c r="E19" s="10" t="s">
        <v>39</v>
      </c>
      <c r="F19" s="10" t="s">
        <v>40</v>
      </c>
      <c r="G19" s="18">
        <v>15</v>
      </c>
      <c r="H19" s="18">
        <v>15</v>
      </c>
      <c r="I19" s="19">
        <v>116.4</v>
      </c>
      <c r="J19" s="18">
        <v>4</v>
      </c>
      <c r="K19" s="18">
        <v>1</v>
      </c>
      <c r="L19" s="18">
        <v>3</v>
      </c>
      <c r="M19" s="19">
        <v>116.4</v>
      </c>
      <c r="N19" s="19">
        <v>43.4</v>
      </c>
      <c r="O19" s="19">
        <v>73</v>
      </c>
      <c r="P19" s="19">
        <v>5809340</v>
      </c>
      <c r="Q19" s="19">
        <v>2140115.25</v>
      </c>
      <c r="R19" s="19">
        <v>1162385.55</v>
      </c>
      <c r="S19" s="19">
        <v>724939.2</v>
      </c>
      <c r="T19" s="19">
        <v>1781900</v>
      </c>
      <c r="U19" s="19">
        <v>0</v>
      </c>
    </row>
    <row r="20" spans="1:21" ht="23.4">
      <c r="A20" s="8">
        <v>2</v>
      </c>
      <c r="B20" s="9" t="s">
        <v>41</v>
      </c>
      <c r="C20" s="17" t="s">
        <v>42</v>
      </c>
      <c r="D20" s="10">
        <v>39709</v>
      </c>
      <c r="E20" s="10" t="s">
        <v>39</v>
      </c>
      <c r="F20" s="10" t="s">
        <v>40</v>
      </c>
      <c r="G20" s="18">
        <v>22</v>
      </c>
      <c r="H20" s="18">
        <v>22</v>
      </c>
      <c r="I20" s="19">
        <v>227.9</v>
      </c>
      <c r="J20" s="18">
        <v>6</v>
      </c>
      <c r="K20" s="18">
        <v>3</v>
      </c>
      <c r="L20" s="18">
        <v>3</v>
      </c>
      <c r="M20" s="19">
        <v>227.9</v>
      </c>
      <c r="N20" s="19">
        <v>117</v>
      </c>
      <c r="O20" s="19">
        <v>110.9</v>
      </c>
      <c r="P20" s="19">
        <v>8387040</v>
      </c>
      <c r="Q20" s="19">
        <v>4190139.74</v>
      </c>
      <c r="R20" s="19">
        <v>2275839.06</v>
      </c>
      <c r="S20" s="19">
        <v>1419361.2</v>
      </c>
      <c r="T20" s="19">
        <v>501700</v>
      </c>
      <c r="U20" s="19">
        <v>0</v>
      </c>
    </row>
    <row r="21" spans="1:21" ht="23.4">
      <c r="A21" s="8">
        <v>3</v>
      </c>
      <c r="B21" s="9" t="s">
        <v>43</v>
      </c>
      <c r="C21" s="17" t="s">
        <v>44</v>
      </c>
      <c r="D21" s="10">
        <v>39709</v>
      </c>
      <c r="E21" s="10" t="s">
        <v>39</v>
      </c>
      <c r="F21" s="10" t="s">
        <v>40</v>
      </c>
      <c r="G21" s="18">
        <v>14</v>
      </c>
      <c r="H21" s="18">
        <v>14</v>
      </c>
      <c r="I21" s="19">
        <v>83.8</v>
      </c>
      <c r="J21" s="18">
        <v>7</v>
      </c>
      <c r="K21" s="18">
        <v>5</v>
      </c>
      <c r="L21" s="18">
        <v>2</v>
      </c>
      <c r="M21" s="19">
        <v>83.8</v>
      </c>
      <c r="N21" s="19">
        <v>55.9</v>
      </c>
      <c r="O21" s="19">
        <v>27.9</v>
      </c>
      <c r="P21" s="19">
        <v>6888860</v>
      </c>
      <c r="Q21" s="19">
        <v>1540735.89</v>
      </c>
      <c r="R21" s="19">
        <v>836837.71</v>
      </c>
      <c r="S21" s="19">
        <v>521906.4</v>
      </c>
      <c r="T21" s="19">
        <v>3989380</v>
      </c>
      <c r="U21" s="19">
        <v>0</v>
      </c>
    </row>
    <row r="22" spans="1:21" ht="23.4">
      <c r="A22" s="8">
        <v>4</v>
      </c>
      <c r="B22" s="9" t="s">
        <v>45</v>
      </c>
      <c r="C22" s="17" t="s">
        <v>46</v>
      </c>
      <c r="D22" s="10">
        <v>39709</v>
      </c>
      <c r="E22" s="10" t="s">
        <v>39</v>
      </c>
      <c r="F22" s="10" t="s">
        <v>40</v>
      </c>
      <c r="G22" s="18">
        <v>2</v>
      </c>
      <c r="H22" s="18">
        <v>2</v>
      </c>
      <c r="I22" s="19">
        <v>54.8</v>
      </c>
      <c r="J22" s="18">
        <v>2</v>
      </c>
      <c r="K22" s="18">
        <v>2</v>
      </c>
      <c r="L22" s="18">
        <v>0</v>
      </c>
      <c r="M22" s="19">
        <v>54.8</v>
      </c>
      <c r="N22" s="19">
        <v>54.8</v>
      </c>
      <c r="O22" s="19">
        <v>0</v>
      </c>
      <c r="P22" s="19">
        <v>6781600</v>
      </c>
      <c r="Q22" s="19">
        <v>1007545.67</v>
      </c>
      <c r="R22" s="19">
        <v>547239.93</v>
      </c>
      <c r="S22" s="19">
        <v>341294.4</v>
      </c>
      <c r="T22" s="19">
        <v>4885520</v>
      </c>
      <c r="U22" s="19">
        <v>0</v>
      </c>
    </row>
    <row r="23" spans="1:21" ht="23.4">
      <c r="A23" s="8">
        <v>5</v>
      </c>
      <c r="B23" s="9" t="s">
        <v>47</v>
      </c>
      <c r="C23" s="17" t="s">
        <v>48</v>
      </c>
      <c r="D23" s="10">
        <v>39709</v>
      </c>
      <c r="E23" s="10" t="s">
        <v>39</v>
      </c>
      <c r="F23" s="10" t="s">
        <v>40</v>
      </c>
      <c r="G23" s="18">
        <v>10</v>
      </c>
      <c r="H23" s="18">
        <v>10</v>
      </c>
      <c r="I23" s="19">
        <v>121.2</v>
      </c>
      <c r="J23" s="18">
        <v>6</v>
      </c>
      <c r="K23" s="18">
        <v>4</v>
      </c>
      <c r="L23" s="18">
        <v>2</v>
      </c>
      <c r="M23" s="19">
        <v>121.2</v>
      </c>
      <c r="N23" s="19">
        <v>85.8</v>
      </c>
      <c r="O23" s="19">
        <v>35.4</v>
      </c>
      <c r="P23" s="19">
        <v>5812800</v>
      </c>
      <c r="Q23" s="19">
        <v>2228367.42</v>
      </c>
      <c r="R23" s="19">
        <v>1210318.98</v>
      </c>
      <c r="S23" s="19">
        <v>754833.6</v>
      </c>
      <c r="T23" s="19">
        <v>1619280</v>
      </c>
      <c r="U23" s="19">
        <v>0</v>
      </c>
    </row>
    <row r="24" spans="1:21" ht="23.4">
      <c r="A24" s="8">
        <v>6</v>
      </c>
      <c r="B24" s="9" t="s">
        <v>49</v>
      </c>
      <c r="C24" s="17" t="s">
        <v>50</v>
      </c>
      <c r="D24" s="10">
        <v>39709</v>
      </c>
      <c r="E24" s="10" t="s">
        <v>39</v>
      </c>
      <c r="F24" s="10" t="s">
        <v>40</v>
      </c>
      <c r="G24" s="18">
        <v>14</v>
      </c>
      <c r="H24" s="18">
        <v>14</v>
      </c>
      <c r="I24" s="19">
        <v>210.1</v>
      </c>
      <c r="J24" s="18">
        <v>7</v>
      </c>
      <c r="K24" s="18">
        <v>4</v>
      </c>
      <c r="L24" s="18">
        <v>3</v>
      </c>
      <c r="M24" s="19">
        <v>210.1</v>
      </c>
      <c r="N24" s="19">
        <v>117.5</v>
      </c>
      <c r="O24" s="19">
        <v>92.6</v>
      </c>
      <c r="P24" s="19">
        <v>7269460</v>
      </c>
      <c r="Q24" s="19">
        <v>3862871.25</v>
      </c>
      <c r="R24" s="19">
        <v>2098085.95</v>
      </c>
      <c r="S24" s="19">
        <v>1308502.8</v>
      </c>
      <c r="T24" s="19">
        <v>0</v>
      </c>
      <c r="U24" s="19">
        <v>0</v>
      </c>
    </row>
    <row r="25" spans="1:21" ht="23.4">
      <c r="A25" s="8">
        <v>7</v>
      </c>
      <c r="B25" s="9" t="s">
        <v>51</v>
      </c>
      <c r="C25" s="17" t="s">
        <v>52</v>
      </c>
      <c r="D25" s="10">
        <v>39709</v>
      </c>
      <c r="E25" s="10" t="s">
        <v>39</v>
      </c>
      <c r="F25" s="10" t="s">
        <v>40</v>
      </c>
      <c r="G25" s="18">
        <v>10</v>
      </c>
      <c r="H25" s="18">
        <v>10</v>
      </c>
      <c r="I25" s="19">
        <v>179</v>
      </c>
      <c r="J25" s="18">
        <v>3</v>
      </c>
      <c r="K25" s="18">
        <v>2</v>
      </c>
      <c r="L25" s="18">
        <v>1</v>
      </c>
      <c r="M25" s="19">
        <v>179</v>
      </c>
      <c r="N25" s="19">
        <v>121.2</v>
      </c>
      <c r="O25" s="19">
        <v>57.8</v>
      </c>
      <c r="P25" s="19">
        <v>6193400</v>
      </c>
      <c r="Q25" s="19">
        <v>3291070.7</v>
      </c>
      <c r="R25" s="19">
        <v>1787517.3</v>
      </c>
      <c r="S25" s="19">
        <v>1114812</v>
      </c>
      <c r="T25" s="19">
        <v>0</v>
      </c>
      <c r="U25" s="19">
        <v>0</v>
      </c>
    </row>
    <row r="26" spans="1:21" ht="23.4">
      <c r="A26" s="8">
        <v>8</v>
      </c>
      <c r="B26" s="9" t="s">
        <v>53</v>
      </c>
      <c r="C26" s="17" t="s">
        <v>54</v>
      </c>
      <c r="D26" s="10">
        <v>40819</v>
      </c>
      <c r="E26" s="10" t="s">
        <v>39</v>
      </c>
      <c r="F26" s="10" t="s">
        <v>40</v>
      </c>
      <c r="G26" s="18">
        <v>17</v>
      </c>
      <c r="H26" s="18">
        <v>17</v>
      </c>
      <c r="I26" s="19">
        <v>235.6</v>
      </c>
      <c r="J26" s="18">
        <v>9</v>
      </c>
      <c r="K26" s="18">
        <v>5</v>
      </c>
      <c r="L26" s="18">
        <v>4</v>
      </c>
      <c r="M26" s="19">
        <v>235.6</v>
      </c>
      <c r="N26" s="19">
        <v>132.1</v>
      </c>
      <c r="O26" s="19">
        <v>103.5</v>
      </c>
      <c r="P26" s="19">
        <v>9826400</v>
      </c>
      <c r="Q26" s="19">
        <v>4331710.93</v>
      </c>
      <c r="R26" s="19">
        <v>2352732.27</v>
      </c>
      <c r="S26" s="19">
        <v>1467316.8</v>
      </c>
      <c r="T26" s="19">
        <v>1674640</v>
      </c>
      <c r="U26" s="19">
        <v>0</v>
      </c>
    </row>
    <row r="27" spans="1:22" ht="21.6">
      <c r="A27" s="27" t="s">
        <v>55</v>
      </c>
      <c r="B27" s="28"/>
      <c r="C27" s="4" t="s">
        <v>34</v>
      </c>
      <c r="D27" s="4" t="s">
        <v>34</v>
      </c>
      <c r="E27" s="4" t="s">
        <v>34</v>
      </c>
      <c r="F27" s="4" t="s">
        <v>34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6" t="s">
        <v>2</v>
      </c>
    </row>
    <row r="28" spans="1:22" ht="21.6">
      <c r="A28" s="27" t="s">
        <v>56</v>
      </c>
      <c r="B28" s="28"/>
      <c r="C28" s="4" t="s">
        <v>34</v>
      </c>
      <c r="D28" s="4">
        <v>7</v>
      </c>
      <c r="E28" s="4" t="s">
        <v>34</v>
      </c>
      <c r="F28" s="4" t="s">
        <v>34</v>
      </c>
      <c r="G28" s="18">
        <v>57</v>
      </c>
      <c r="H28" s="18">
        <f>H29+H30</f>
        <v>24</v>
      </c>
      <c r="I28" s="19">
        <v>668.7</v>
      </c>
      <c r="J28" s="18">
        <f>J29+J30</f>
        <v>10</v>
      </c>
      <c r="K28" s="18">
        <f aca="true" t="shared" si="6" ref="K28:U28">K29+K30</f>
        <v>4</v>
      </c>
      <c r="L28" s="18">
        <f t="shared" si="6"/>
        <v>6</v>
      </c>
      <c r="M28" s="19">
        <f t="shared" si="6"/>
        <v>338.7</v>
      </c>
      <c r="N28" s="19">
        <f t="shared" si="6"/>
        <v>111</v>
      </c>
      <c r="O28" s="19">
        <f t="shared" si="6"/>
        <v>227.70000000000002</v>
      </c>
      <c r="P28" s="19">
        <f t="shared" si="6"/>
        <v>12357627.17</v>
      </c>
      <c r="Q28" s="19">
        <f t="shared" si="6"/>
        <v>0</v>
      </c>
      <c r="R28" s="19">
        <f t="shared" si="6"/>
        <v>0</v>
      </c>
      <c r="S28" s="19">
        <f t="shared" si="6"/>
        <v>12357627.17</v>
      </c>
      <c r="T28" s="19">
        <f t="shared" si="6"/>
        <v>0</v>
      </c>
      <c r="U28" s="19">
        <f t="shared" si="6"/>
        <v>0</v>
      </c>
      <c r="V28" s="6" t="s">
        <v>2</v>
      </c>
    </row>
    <row r="29" spans="1:22" ht="21.6">
      <c r="A29" s="27" t="s">
        <v>57</v>
      </c>
      <c r="B29" s="28"/>
      <c r="C29" s="4" t="s">
        <v>34</v>
      </c>
      <c r="D29" s="4" t="s">
        <v>34</v>
      </c>
      <c r="E29" s="4" t="s">
        <v>34</v>
      </c>
      <c r="F29" s="4" t="s">
        <v>34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6" t="s">
        <v>2</v>
      </c>
    </row>
    <row r="30" spans="1:22" ht="21.6">
      <c r="A30" s="27" t="s">
        <v>58</v>
      </c>
      <c r="B30" s="28"/>
      <c r="C30" s="4" t="s">
        <v>34</v>
      </c>
      <c r="D30" s="4" t="s">
        <v>34</v>
      </c>
      <c r="E30" s="4" t="s">
        <v>34</v>
      </c>
      <c r="F30" s="4" t="s">
        <v>34</v>
      </c>
      <c r="G30" s="18">
        <f>G31</f>
        <v>57</v>
      </c>
      <c r="H30" s="18">
        <f>H31</f>
        <v>24</v>
      </c>
      <c r="I30" s="19">
        <f>I31</f>
        <v>668.7</v>
      </c>
      <c r="J30" s="18">
        <f aca="true" t="shared" si="7" ref="J30:U30">J31</f>
        <v>10</v>
      </c>
      <c r="K30" s="18">
        <f t="shared" si="7"/>
        <v>4</v>
      </c>
      <c r="L30" s="18">
        <f t="shared" si="7"/>
        <v>6</v>
      </c>
      <c r="M30" s="19">
        <f t="shared" si="7"/>
        <v>338.7</v>
      </c>
      <c r="N30" s="19">
        <f t="shared" si="7"/>
        <v>111</v>
      </c>
      <c r="O30" s="19">
        <f t="shared" si="7"/>
        <v>227.70000000000002</v>
      </c>
      <c r="P30" s="19">
        <f t="shared" si="7"/>
        <v>12357627.17</v>
      </c>
      <c r="Q30" s="19">
        <f t="shared" si="7"/>
        <v>0</v>
      </c>
      <c r="R30" s="19">
        <f t="shared" si="7"/>
        <v>0</v>
      </c>
      <c r="S30" s="19">
        <f t="shared" si="7"/>
        <v>12357627.17</v>
      </c>
      <c r="T30" s="19">
        <f t="shared" si="7"/>
        <v>0</v>
      </c>
      <c r="U30" s="19">
        <f t="shared" si="7"/>
        <v>0</v>
      </c>
      <c r="V30" s="6" t="s">
        <v>2</v>
      </c>
    </row>
    <row r="31" spans="1:21" ht="15">
      <c r="A31" s="27" t="s">
        <v>36</v>
      </c>
      <c r="B31" s="29"/>
      <c r="C31" s="4" t="s">
        <v>34</v>
      </c>
      <c r="D31" s="4" t="s">
        <v>34</v>
      </c>
      <c r="E31" s="4" t="s">
        <v>34</v>
      </c>
      <c r="F31" s="4" t="s">
        <v>34</v>
      </c>
      <c r="G31" s="18">
        <f>SUM(G32:G38)</f>
        <v>57</v>
      </c>
      <c r="H31" s="18">
        <f>SUM(H32:H38)</f>
        <v>24</v>
      </c>
      <c r="I31" s="19">
        <f>SUM(I32:I38)</f>
        <v>668.7</v>
      </c>
      <c r="J31" s="18">
        <f aca="true" t="shared" si="8" ref="J31:U31">SUM(J32:J38)</f>
        <v>10</v>
      </c>
      <c r="K31" s="18">
        <f t="shared" si="8"/>
        <v>4</v>
      </c>
      <c r="L31" s="18">
        <f t="shared" si="8"/>
        <v>6</v>
      </c>
      <c r="M31" s="19">
        <f t="shared" si="8"/>
        <v>338.7</v>
      </c>
      <c r="N31" s="19">
        <f t="shared" si="8"/>
        <v>111</v>
      </c>
      <c r="O31" s="19">
        <f t="shared" si="8"/>
        <v>227.70000000000002</v>
      </c>
      <c r="P31" s="19">
        <f t="shared" si="8"/>
        <v>12357627.17</v>
      </c>
      <c r="Q31" s="19">
        <f t="shared" si="8"/>
        <v>0</v>
      </c>
      <c r="R31" s="19">
        <f t="shared" si="8"/>
        <v>0</v>
      </c>
      <c r="S31" s="19">
        <f t="shared" si="8"/>
        <v>12357627.17</v>
      </c>
      <c r="T31" s="19">
        <f t="shared" si="8"/>
        <v>0</v>
      </c>
      <c r="U31" s="19">
        <f t="shared" si="8"/>
        <v>0</v>
      </c>
    </row>
    <row r="32" spans="1:21" ht="23.4">
      <c r="A32" s="8">
        <v>9</v>
      </c>
      <c r="B32" s="9" t="s">
        <v>59</v>
      </c>
      <c r="C32" s="17" t="s">
        <v>60</v>
      </c>
      <c r="D32" s="11">
        <v>39709</v>
      </c>
      <c r="E32" s="10" t="s">
        <v>61</v>
      </c>
      <c r="F32" s="10" t="s">
        <v>62</v>
      </c>
      <c r="G32" s="18">
        <v>6</v>
      </c>
      <c r="H32" s="18">
        <v>6</v>
      </c>
      <c r="I32" s="19">
        <v>83.2</v>
      </c>
      <c r="J32" s="18">
        <v>3</v>
      </c>
      <c r="K32" s="18">
        <v>0</v>
      </c>
      <c r="L32" s="18">
        <v>3</v>
      </c>
      <c r="M32" s="19">
        <v>83.2</v>
      </c>
      <c r="N32" s="19">
        <v>0</v>
      </c>
      <c r="O32" s="19">
        <v>83.2</v>
      </c>
      <c r="P32" s="19">
        <v>3743980</v>
      </c>
      <c r="Q32" s="19">
        <v>0</v>
      </c>
      <c r="R32" s="19">
        <v>0</v>
      </c>
      <c r="S32" s="19">
        <v>3743980</v>
      </c>
      <c r="T32" s="19">
        <v>0</v>
      </c>
      <c r="U32" s="19">
        <v>0</v>
      </c>
    </row>
    <row r="33" spans="1:21" ht="23.4">
      <c r="A33" s="8">
        <v>10</v>
      </c>
      <c r="B33" s="9" t="s">
        <v>63</v>
      </c>
      <c r="C33" s="17" t="s">
        <v>64</v>
      </c>
      <c r="D33" s="11">
        <v>39709</v>
      </c>
      <c r="E33" s="10" t="s">
        <v>61</v>
      </c>
      <c r="F33" s="10" t="s">
        <v>62</v>
      </c>
      <c r="G33" s="18">
        <v>6</v>
      </c>
      <c r="H33" s="18">
        <v>2</v>
      </c>
      <c r="I33" s="19">
        <v>83.5</v>
      </c>
      <c r="J33" s="18">
        <v>1</v>
      </c>
      <c r="K33" s="18">
        <v>0</v>
      </c>
      <c r="L33" s="18">
        <v>1</v>
      </c>
      <c r="M33" s="19">
        <v>41.9</v>
      </c>
      <c r="N33" s="19">
        <v>0</v>
      </c>
      <c r="O33" s="19">
        <v>41.9</v>
      </c>
      <c r="P33" s="19">
        <v>1500000</v>
      </c>
      <c r="Q33" s="19">
        <v>0</v>
      </c>
      <c r="R33" s="19">
        <v>0</v>
      </c>
      <c r="S33" s="19">
        <v>1500000</v>
      </c>
      <c r="T33" s="19">
        <v>0</v>
      </c>
      <c r="U33" s="19">
        <v>0</v>
      </c>
    </row>
    <row r="34" spans="1:21" ht="23.4">
      <c r="A34" s="8">
        <v>11</v>
      </c>
      <c r="B34" s="9" t="s">
        <v>65</v>
      </c>
      <c r="C34" s="17" t="s">
        <v>66</v>
      </c>
      <c r="D34" s="11">
        <v>40819</v>
      </c>
      <c r="E34" s="10" t="s">
        <v>61</v>
      </c>
      <c r="F34" s="10" t="s">
        <v>62</v>
      </c>
      <c r="G34" s="18">
        <v>10</v>
      </c>
      <c r="H34" s="18">
        <v>5</v>
      </c>
      <c r="I34" s="19">
        <v>92.4</v>
      </c>
      <c r="J34" s="18">
        <v>2</v>
      </c>
      <c r="K34" s="18">
        <v>2</v>
      </c>
      <c r="L34" s="18">
        <v>0</v>
      </c>
      <c r="M34" s="19">
        <v>46</v>
      </c>
      <c r="N34" s="19">
        <v>46</v>
      </c>
      <c r="O34" s="19">
        <v>0</v>
      </c>
      <c r="P34" s="19">
        <v>969000</v>
      </c>
      <c r="Q34" s="19">
        <v>0</v>
      </c>
      <c r="R34" s="19">
        <v>0</v>
      </c>
      <c r="S34" s="19">
        <v>969000</v>
      </c>
      <c r="T34" s="19">
        <v>0</v>
      </c>
      <c r="U34" s="19">
        <v>0</v>
      </c>
    </row>
    <row r="35" spans="1:21" ht="23.4">
      <c r="A35" s="8">
        <v>12</v>
      </c>
      <c r="B35" s="9" t="s">
        <v>67</v>
      </c>
      <c r="C35" s="17" t="s">
        <v>68</v>
      </c>
      <c r="D35" s="11">
        <v>40819</v>
      </c>
      <c r="E35" s="10" t="s">
        <v>61</v>
      </c>
      <c r="F35" s="10" t="s">
        <v>62</v>
      </c>
      <c r="G35" s="18">
        <v>12</v>
      </c>
      <c r="H35" s="18">
        <v>4</v>
      </c>
      <c r="I35" s="19">
        <v>81.6</v>
      </c>
      <c r="J35" s="18">
        <v>1</v>
      </c>
      <c r="K35" s="18">
        <v>1</v>
      </c>
      <c r="L35" s="18">
        <v>0</v>
      </c>
      <c r="M35" s="19">
        <v>41.2</v>
      </c>
      <c r="N35" s="19">
        <v>41.2</v>
      </c>
      <c r="O35" s="19">
        <v>0</v>
      </c>
      <c r="P35" s="19">
        <v>1555561</v>
      </c>
      <c r="Q35" s="19">
        <v>0</v>
      </c>
      <c r="R35" s="19">
        <v>0</v>
      </c>
      <c r="S35" s="19">
        <v>1555561</v>
      </c>
      <c r="T35" s="19">
        <v>0</v>
      </c>
      <c r="U35" s="19">
        <v>0</v>
      </c>
    </row>
    <row r="36" spans="1:21" ht="23.4">
      <c r="A36" s="8">
        <v>13</v>
      </c>
      <c r="B36" s="9" t="s">
        <v>69</v>
      </c>
      <c r="C36" s="17" t="s">
        <v>70</v>
      </c>
      <c r="D36" s="11">
        <v>37648</v>
      </c>
      <c r="E36" s="10" t="s">
        <v>61</v>
      </c>
      <c r="F36" s="10" t="s">
        <v>62</v>
      </c>
      <c r="G36" s="18">
        <v>11</v>
      </c>
      <c r="H36" s="18">
        <v>4</v>
      </c>
      <c r="I36" s="19">
        <v>89.6</v>
      </c>
      <c r="J36" s="18">
        <v>1</v>
      </c>
      <c r="K36" s="18">
        <v>1</v>
      </c>
      <c r="L36" s="18">
        <v>0</v>
      </c>
      <c r="M36" s="19">
        <v>23.8</v>
      </c>
      <c r="N36" s="19">
        <v>23.8</v>
      </c>
      <c r="O36" s="19">
        <v>0</v>
      </c>
      <c r="P36" s="19">
        <v>867000</v>
      </c>
      <c r="Q36" s="19">
        <v>0</v>
      </c>
      <c r="R36" s="19">
        <v>0</v>
      </c>
      <c r="S36" s="19">
        <v>867000</v>
      </c>
      <c r="T36" s="19">
        <v>0</v>
      </c>
      <c r="U36" s="19">
        <v>0</v>
      </c>
    </row>
    <row r="37" spans="1:21" ht="23.4">
      <c r="A37" s="8">
        <v>14</v>
      </c>
      <c r="B37" s="9" t="s">
        <v>71</v>
      </c>
      <c r="C37" s="17" t="s">
        <v>72</v>
      </c>
      <c r="D37" s="11">
        <v>39709</v>
      </c>
      <c r="E37" s="10" t="s">
        <v>61</v>
      </c>
      <c r="F37" s="10" t="s">
        <v>62</v>
      </c>
      <c r="G37" s="18">
        <v>5</v>
      </c>
      <c r="H37" s="18">
        <v>2</v>
      </c>
      <c r="I37" s="19">
        <v>146.1</v>
      </c>
      <c r="J37" s="18">
        <v>1</v>
      </c>
      <c r="K37" s="18">
        <v>0</v>
      </c>
      <c r="L37" s="18">
        <v>1</v>
      </c>
      <c r="M37" s="19">
        <v>76.2</v>
      </c>
      <c r="N37" s="19">
        <v>0</v>
      </c>
      <c r="O37" s="19">
        <v>76.2</v>
      </c>
      <c r="P37" s="19">
        <v>2762086.17</v>
      </c>
      <c r="Q37" s="19">
        <v>0</v>
      </c>
      <c r="R37" s="19">
        <v>0</v>
      </c>
      <c r="S37" s="19">
        <v>2762086.17</v>
      </c>
      <c r="T37" s="19">
        <v>0</v>
      </c>
      <c r="U37" s="19">
        <v>0</v>
      </c>
    </row>
    <row r="38" spans="1:21" ht="23.4">
      <c r="A38" s="8">
        <v>15</v>
      </c>
      <c r="B38" s="9" t="s">
        <v>73</v>
      </c>
      <c r="C38" s="17" t="s">
        <v>74</v>
      </c>
      <c r="D38" s="11">
        <v>39709</v>
      </c>
      <c r="E38" s="10" t="s">
        <v>61</v>
      </c>
      <c r="F38" s="10" t="s">
        <v>62</v>
      </c>
      <c r="G38" s="18">
        <v>7</v>
      </c>
      <c r="H38" s="18">
        <v>1</v>
      </c>
      <c r="I38" s="19">
        <v>92.3</v>
      </c>
      <c r="J38" s="18">
        <v>1</v>
      </c>
      <c r="K38" s="18">
        <v>0</v>
      </c>
      <c r="L38" s="18">
        <v>1</v>
      </c>
      <c r="M38" s="19">
        <v>26.4</v>
      </c>
      <c r="N38" s="19">
        <v>0</v>
      </c>
      <c r="O38" s="19">
        <v>26.4</v>
      </c>
      <c r="P38" s="19">
        <v>960000</v>
      </c>
      <c r="Q38" s="19">
        <v>0</v>
      </c>
      <c r="R38" s="19">
        <v>0</v>
      </c>
      <c r="S38" s="19">
        <v>960000</v>
      </c>
      <c r="T38" s="19">
        <v>0</v>
      </c>
      <c r="U38" s="19">
        <v>0</v>
      </c>
    </row>
    <row r="39" spans="1:22" ht="21.6">
      <c r="A39" s="27" t="s">
        <v>75</v>
      </c>
      <c r="B39" s="28"/>
      <c r="C39" s="4" t="s">
        <v>34</v>
      </c>
      <c r="D39" s="4">
        <v>12</v>
      </c>
      <c r="E39" s="4" t="s">
        <v>34</v>
      </c>
      <c r="F39" s="4" t="s">
        <v>34</v>
      </c>
      <c r="G39" s="18">
        <v>164</v>
      </c>
      <c r="H39" s="18">
        <f>H40+H54</f>
        <v>163</v>
      </c>
      <c r="I39" s="19">
        <v>2230.3</v>
      </c>
      <c r="J39" s="18">
        <f>J40+J54</f>
        <v>82</v>
      </c>
      <c r="K39" s="18">
        <f aca="true" t="shared" si="9" ref="K39:U39">K40+K54</f>
        <v>53</v>
      </c>
      <c r="L39" s="18">
        <f t="shared" si="9"/>
        <v>29</v>
      </c>
      <c r="M39" s="19">
        <f t="shared" si="9"/>
        <v>2206</v>
      </c>
      <c r="N39" s="19">
        <f t="shared" si="9"/>
        <v>1430.59</v>
      </c>
      <c r="O39" s="19">
        <f t="shared" si="9"/>
        <v>775.41</v>
      </c>
      <c r="P39" s="19">
        <f t="shared" si="9"/>
        <v>99570475.99999999</v>
      </c>
      <c r="Q39" s="19">
        <f t="shared" si="9"/>
        <v>25738968.049999997</v>
      </c>
      <c r="R39" s="19">
        <f t="shared" si="9"/>
        <v>33292818.33</v>
      </c>
      <c r="S39" s="19">
        <f t="shared" si="9"/>
        <v>40538689.620000005</v>
      </c>
      <c r="T39" s="19">
        <f t="shared" si="9"/>
        <v>0</v>
      </c>
      <c r="U39" s="19">
        <f t="shared" si="9"/>
        <v>0</v>
      </c>
      <c r="V39" s="6" t="s">
        <v>2</v>
      </c>
    </row>
    <row r="40" spans="1:22" ht="21.6">
      <c r="A40" s="27" t="s">
        <v>76</v>
      </c>
      <c r="B40" s="28"/>
      <c r="C40" s="4" t="s">
        <v>34</v>
      </c>
      <c r="D40" s="4" t="s">
        <v>34</v>
      </c>
      <c r="E40" s="4" t="s">
        <v>34</v>
      </c>
      <c r="F40" s="4" t="s">
        <v>34</v>
      </c>
      <c r="G40" s="18">
        <f>G41</f>
        <v>163</v>
      </c>
      <c r="H40" s="18">
        <f>H41</f>
        <v>163</v>
      </c>
      <c r="I40" s="19">
        <f>I41</f>
        <v>2206</v>
      </c>
      <c r="J40" s="18">
        <f aca="true" t="shared" si="10" ref="J40:U40">J41</f>
        <v>82</v>
      </c>
      <c r="K40" s="18">
        <f t="shared" si="10"/>
        <v>53</v>
      </c>
      <c r="L40" s="18">
        <f t="shared" si="10"/>
        <v>29</v>
      </c>
      <c r="M40" s="19">
        <f t="shared" si="10"/>
        <v>2206</v>
      </c>
      <c r="N40" s="19">
        <f t="shared" si="10"/>
        <v>1430.59</v>
      </c>
      <c r="O40" s="19">
        <f t="shared" si="10"/>
        <v>775.41</v>
      </c>
      <c r="P40" s="19">
        <f t="shared" si="10"/>
        <v>99570475.99999999</v>
      </c>
      <c r="Q40" s="19">
        <f t="shared" si="10"/>
        <v>25738968.049999997</v>
      </c>
      <c r="R40" s="19">
        <f t="shared" si="10"/>
        <v>33292818.33</v>
      </c>
      <c r="S40" s="19">
        <f t="shared" si="10"/>
        <v>40538689.620000005</v>
      </c>
      <c r="T40" s="19">
        <f t="shared" si="10"/>
        <v>0</v>
      </c>
      <c r="U40" s="19">
        <f t="shared" si="10"/>
        <v>0</v>
      </c>
      <c r="V40" s="6" t="s">
        <v>2</v>
      </c>
    </row>
    <row r="41" spans="1:21" ht="15">
      <c r="A41" s="27" t="s">
        <v>36</v>
      </c>
      <c r="B41" s="29"/>
      <c r="C41" s="4" t="s">
        <v>34</v>
      </c>
      <c r="D41" s="4" t="s">
        <v>34</v>
      </c>
      <c r="E41" s="4" t="s">
        <v>34</v>
      </c>
      <c r="F41" s="4" t="s">
        <v>34</v>
      </c>
      <c r="G41" s="12">
        <f aca="true" t="shared" si="11" ref="G41:O41">SUM(G42:G53)</f>
        <v>163</v>
      </c>
      <c r="H41" s="12">
        <f t="shared" si="11"/>
        <v>163</v>
      </c>
      <c r="I41" s="13">
        <f t="shared" si="11"/>
        <v>2206</v>
      </c>
      <c r="J41" s="12">
        <f t="shared" si="11"/>
        <v>82</v>
      </c>
      <c r="K41" s="12">
        <f t="shared" si="11"/>
        <v>53</v>
      </c>
      <c r="L41" s="12">
        <f t="shared" si="11"/>
        <v>29</v>
      </c>
      <c r="M41" s="13">
        <f t="shared" si="11"/>
        <v>2206</v>
      </c>
      <c r="N41" s="13">
        <f t="shared" si="11"/>
        <v>1430.59</v>
      </c>
      <c r="O41" s="14">
        <f t="shared" si="11"/>
        <v>775.41</v>
      </c>
      <c r="P41" s="15">
        <f>SUM(P42:P53)</f>
        <v>99570475.99999999</v>
      </c>
      <c r="Q41" s="15">
        <f>SUM(Q42:Q53)</f>
        <v>25738968.049999997</v>
      </c>
      <c r="R41" s="15">
        <f>SUM(R42:R53)</f>
        <v>33292818.33</v>
      </c>
      <c r="S41" s="15">
        <f>SUM(S42:S53)</f>
        <v>40538689.620000005</v>
      </c>
      <c r="T41" s="16">
        <v>0</v>
      </c>
      <c r="U41" s="13">
        <v>0</v>
      </c>
    </row>
    <row r="42" spans="1:21" ht="23.4">
      <c r="A42" s="8">
        <v>16</v>
      </c>
      <c r="B42" s="9" t="s">
        <v>77</v>
      </c>
      <c r="C42" s="17" t="s">
        <v>78</v>
      </c>
      <c r="D42" s="10">
        <v>40865</v>
      </c>
      <c r="E42" s="10" t="s">
        <v>79</v>
      </c>
      <c r="F42" s="10" t="s">
        <v>62</v>
      </c>
      <c r="G42" s="12">
        <v>13</v>
      </c>
      <c r="H42" s="12">
        <v>13</v>
      </c>
      <c r="I42" s="13">
        <v>107.5</v>
      </c>
      <c r="J42" s="12">
        <v>4</v>
      </c>
      <c r="K42" s="12">
        <v>3</v>
      </c>
      <c r="L42" s="12">
        <v>1</v>
      </c>
      <c r="M42" s="13">
        <v>107.5</v>
      </c>
      <c r="N42" s="13">
        <v>81.9</v>
      </c>
      <c r="O42" s="14">
        <v>25.6</v>
      </c>
      <c r="P42" s="15">
        <f>Q42+R42+S42</f>
        <v>4498425.029999999</v>
      </c>
      <c r="Q42" s="15">
        <v>1254278.82</v>
      </c>
      <c r="R42" s="15">
        <v>1846240.19</v>
      </c>
      <c r="S42" s="15">
        <v>1397906.02</v>
      </c>
      <c r="T42" s="16">
        <v>0</v>
      </c>
      <c r="U42" s="13">
        <v>0</v>
      </c>
    </row>
    <row r="43" spans="1:21" ht="23.4">
      <c r="A43" s="8">
        <v>17</v>
      </c>
      <c r="B43" s="9" t="s">
        <v>80</v>
      </c>
      <c r="C43" s="17" t="s">
        <v>81</v>
      </c>
      <c r="D43" s="10">
        <v>40819</v>
      </c>
      <c r="E43" s="10" t="s">
        <v>79</v>
      </c>
      <c r="F43" s="10" t="s">
        <v>62</v>
      </c>
      <c r="G43" s="12">
        <v>6</v>
      </c>
      <c r="H43" s="12">
        <v>6</v>
      </c>
      <c r="I43" s="13">
        <v>114.9</v>
      </c>
      <c r="J43" s="12">
        <v>6</v>
      </c>
      <c r="K43" s="12">
        <v>4</v>
      </c>
      <c r="L43" s="12">
        <v>2</v>
      </c>
      <c r="M43" s="13">
        <v>114.9</v>
      </c>
      <c r="N43" s="13">
        <v>72.1</v>
      </c>
      <c r="O43" s="14">
        <v>42.8</v>
      </c>
      <c r="P43" s="15">
        <f aca="true" t="shared" si="12" ref="P43:P53">Q43+R43+S43</f>
        <v>6884380.96</v>
      </c>
      <c r="Q43" s="15">
        <v>1340619.87</v>
      </c>
      <c r="R43" s="15">
        <v>1973330.21</v>
      </c>
      <c r="S43" s="15">
        <v>3570430.88</v>
      </c>
      <c r="T43" s="16">
        <v>0</v>
      </c>
      <c r="U43" s="13">
        <v>0</v>
      </c>
    </row>
    <row r="44" spans="1:21" ht="23.4">
      <c r="A44" s="8">
        <v>18</v>
      </c>
      <c r="B44" s="9" t="s">
        <v>82</v>
      </c>
      <c r="C44" s="17" t="s">
        <v>83</v>
      </c>
      <c r="D44" s="10">
        <v>40819</v>
      </c>
      <c r="E44" s="10" t="s">
        <v>79</v>
      </c>
      <c r="F44" s="10" t="s">
        <v>62</v>
      </c>
      <c r="G44" s="12">
        <v>4</v>
      </c>
      <c r="H44" s="12">
        <v>4</v>
      </c>
      <c r="I44" s="13">
        <v>70.5</v>
      </c>
      <c r="J44" s="12">
        <v>3</v>
      </c>
      <c r="K44" s="12">
        <v>3</v>
      </c>
      <c r="L44" s="12">
        <v>0</v>
      </c>
      <c r="M44" s="13">
        <v>70.5</v>
      </c>
      <c r="N44" s="13">
        <v>70.5</v>
      </c>
      <c r="O44" s="14">
        <v>0</v>
      </c>
      <c r="P44" s="15">
        <f t="shared" si="12"/>
        <v>3513354.97</v>
      </c>
      <c r="Q44" s="15">
        <v>822573.55</v>
      </c>
      <c r="R44" s="15">
        <v>1210790.08</v>
      </c>
      <c r="S44" s="15">
        <v>1479991.34</v>
      </c>
      <c r="T44" s="16">
        <v>0</v>
      </c>
      <c r="U44" s="13">
        <v>0</v>
      </c>
    </row>
    <row r="45" spans="1:21" ht="23.4">
      <c r="A45" s="8">
        <v>19</v>
      </c>
      <c r="B45" s="9" t="s">
        <v>84</v>
      </c>
      <c r="C45" s="17" t="s">
        <v>64</v>
      </c>
      <c r="D45" s="10">
        <v>40819</v>
      </c>
      <c r="E45" s="10" t="s">
        <v>79</v>
      </c>
      <c r="F45" s="10" t="s">
        <v>62</v>
      </c>
      <c r="G45" s="12">
        <v>5</v>
      </c>
      <c r="H45" s="12">
        <v>5</v>
      </c>
      <c r="I45" s="13">
        <v>89.5</v>
      </c>
      <c r="J45" s="12">
        <v>4</v>
      </c>
      <c r="K45" s="12">
        <v>1</v>
      </c>
      <c r="L45" s="12">
        <v>3</v>
      </c>
      <c r="M45" s="13">
        <v>89.5</v>
      </c>
      <c r="N45" s="13">
        <v>27.1</v>
      </c>
      <c r="O45" s="14">
        <v>62.4</v>
      </c>
      <c r="P45" s="15">
        <f t="shared" si="12"/>
        <v>3935770.1500000004</v>
      </c>
      <c r="Q45" s="15">
        <v>1044260.03</v>
      </c>
      <c r="R45" s="15">
        <v>1537102.3</v>
      </c>
      <c r="S45" s="15">
        <v>1354407.82</v>
      </c>
      <c r="T45" s="16">
        <v>0</v>
      </c>
      <c r="U45" s="13">
        <v>0</v>
      </c>
    </row>
    <row r="46" spans="1:21" ht="23.4">
      <c r="A46" s="8">
        <v>20</v>
      </c>
      <c r="B46" s="9" t="s">
        <v>85</v>
      </c>
      <c r="C46" s="17" t="s">
        <v>86</v>
      </c>
      <c r="D46" s="10">
        <v>40819</v>
      </c>
      <c r="E46" s="10" t="s">
        <v>79</v>
      </c>
      <c r="F46" s="10" t="s">
        <v>62</v>
      </c>
      <c r="G46" s="12">
        <v>16</v>
      </c>
      <c r="H46" s="12">
        <v>16</v>
      </c>
      <c r="I46" s="13">
        <v>264.3</v>
      </c>
      <c r="J46" s="12">
        <v>8</v>
      </c>
      <c r="K46" s="12">
        <v>8</v>
      </c>
      <c r="L46" s="12">
        <v>0</v>
      </c>
      <c r="M46" s="13">
        <v>264.3</v>
      </c>
      <c r="N46" s="13">
        <v>264.3</v>
      </c>
      <c r="O46" s="14">
        <v>0</v>
      </c>
      <c r="P46" s="15">
        <f t="shared" si="12"/>
        <v>11207132.37</v>
      </c>
      <c r="Q46" s="15">
        <v>3083775.72</v>
      </c>
      <c r="R46" s="15">
        <v>4539174.72</v>
      </c>
      <c r="S46" s="15">
        <v>3584181.93</v>
      </c>
      <c r="T46" s="16">
        <v>0</v>
      </c>
      <c r="U46" s="13">
        <v>0</v>
      </c>
    </row>
    <row r="47" spans="1:21" ht="23.4">
      <c r="A47" s="8">
        <v>21</v>
      </c>
      <c r="B47" s="9" t="s">
        <v>87</v>
      </c>
      <c r="C47" s="17" t="s">
        <v>88</v>
      </c>
      <c r="D47" s="10">
        <v>40819</v>
      </c>
      <c r="E47" s="10" t="s">
        <v>79</v>
      </c>
      <c r="F47" s="10" t="s">
        <v>62</v>
      </c>
      <c r="G47" s="12">
        <v>6</v>
      </c>
      <c r="H47" s="12">
        <v>6</v>
      </c>
      <c r="I47" s="13">
        <v>62.7</v>
      </c>
      <c r="J47" s="12">
        <v>2</v>
      </c>
      <c r="K47" s="12">
        <v>2</v>
      </c>
      <c r="L47" s="12">
        <v>0</v>
      </c>
      <c r="M47" s="13">
        <v>62.7</v>
      </c>
      <c r="N47" s="13">
        <v>62.7</v>
      </c>
      <c r="O47" s="14">
        <v>0</v>
      </c>
      <c r="P47" s="15">
        <f t="shared" si="12"/>
        <v>4986079.93</v>
      </c>
      <c r="Q47" s="15">
        <v>731565.41</v>
      </c>
      <c r="R47" s="15">
        <v>1076830.33</v>
      </c>
      <c r="S47" s="15">
        <v>3177684.19</v>
      </c>
      <c r="T47" s="16">
        <v>0</v>
      </c>
      <c r="U47" s="13">
        <v>0</v>
      </c>
    </row>
    <row r="48" spans="1:21" ht="23.4">
      <c r="A48" s="8">
        <v>22</v>
      </c>
      <c r="B48" s="9" t="s">
        <v>89</v>
      </c>
      <c r="C48" s="17" t="s">
        <v>42</v>
      </c>
      <c r="D48" s="10">
        <v>40819</v>
      </c>
      <c r="E48" s="10" t="s">
        <v>79</v>
      </c>
      <c r="F48" s="10" t="s">
        <v>62</v>
      </c>
      <c r="G48" s="12">
        <v>2</v>
      </c>
      <c r="H48" s="12">
        <v>2</v>
      </c>
      <c r="I48" s="13">
        <v>33.1</v>
      </c>
      <c r="J48" s="12">
        <v>2</v>
      </c>
      <c r="K48" s="12">
        <v>1</v>
      </c>
      <c r="L48" s="12">
        <v>1</v>
      </c>
      <c r="M48" s="13">
        <v>33.1</v>
      </c>
      <c r="N48" s="13">
        <v>22.8</v>
      </c>
      <c r="O48" s="14">
        <v>10.3</v>
      </c>
      <c r="P48" s="15">
        <f t="shared" si="12"/>
        <v>1966986.91</v>
      </c>
      <c r="Q48" s="15">
        <v>386201.19</v>
      </c>
      <c r="R48" s="15">
        <v>568470.24</v>
      </c>
      <c r="S48" s="15">
        <v>1012315.48</v>
      </c>
      <c r="T48" s="16">
        <v>0</v>
      </c>
      <c r="U48" s="13">
        <v>0</v>
      </c>
    </row>
    <row r="49" spans="1:21" ht="23.4">
      <c r="A49" s="8">
        <v>23</v>
      </c>
      <c r="B49" s="9" t="s">
        <v>90</v>
      </c>
      <c r="C49" s="17" t="s">
        <v>91</v>
      </c>
      <c r="D49" s="10">
        <v>40819</v>
      </c>
      <c r="E49" s="10" t="s">
        <v>79</v>
      </c>
      <c r="F49" s="10" t="s">
        <v>62</v>
      </c>
      <c r="G49" s="12">
        <v>9</v>
      </c>
      <c r="H49" s="12">
        <v>9</v>
      </c>
      <c r="I49" s="13">
        <v>76.1</v>
      </c>
      <c r="J49" s="12">
        <v>6</v>
      </c>
      <c r="K49" s="12">
        <v>3</v>
      </c>
      <c r="L49" s="12">
        <v>3</v>
      </c>
      <c r="M49" s="13">
        <v>76.1</v>
      </c>
      <c r="N49" s="13">
        <v>41.8</v>
      </c>
      <c r="O49" s="14">
        <v>34.3</v>
      </c>
      <c r="P49" s="15">
        <f t="shared" si="12"/>
        <v>5899172.140000001</v>
      </c>
      <c r="Q49" s="15">
        <v>887912.73</v>
      </c>
      <c r="R49" s="15">
        <v>1306966.31</v>
      </c>
      <c r="S49" s="15">
        <v>3704293.1</v>
      </c>
      <c r="T49" s="16">
        <v>0</v>
      </c>
      <c r="U49" s="13">
        <v>0</v>
      </c>
    </row>
    <row r="50" spans="1:21" ht="23.4">
      <c r="A50" s="8">
        <v>24</v>
      </c>
      <c r="B50" s="9" t="s">
        <v>92</v>
      </c>
      <c r="C50" s="17" t="s">
        <v>93</v>
      </c>
      <c r="D50" s="10">
        <v>40819</v>
      </c>
      <c r="E50" s="10" t="s">
        <v>79</v>
      </c>
      <c r="F50" s="10" t="s">
        <v>62</v>
      </c>
      <c r="G50" s="12">
        <v>9</v>
      </c>
      <c r="H50" s="12">
        <v>9</v>
      </c>
      <c r="I50" s="13">
        <v>129.8</v>
      </c>
      <c r="J50" s="12">
        <v>5</v>
      </c>
      <c r="K50" s="12">
        <v>3</v>
      </c>
      <c r="L50" s="12">
        <v>2</v>
      </c>
      <c r="M50" s="13">
        <v>129.8</v>
      </c>
      <c r="N50" s="13">
        <v>62.7</v>
      </c>
      <c r="O50" s="14">
        <v>67.1</v>
      </c>
      <c r="P50" s="15">
        <f t="shared" si="12"/>
        <v>5482361.79</v>
      </c>
      <c r="Q50" s="15">
        <v>1514468.75</v>
      </c>
      <c r="R50" s="15">
        <v>2229227.69</v>
      </c>
      <c r="S50" s="15">
        <v>1738665.35</v>
      </c>
      <c r="T50" s="16">
        <v>0</v>
      </c>
      <c r="U50" s="13">
        <v>0</v>
      </c>
    </row>
    <row r="51" spans="1:21" ht="23.4">
      <c r="A51" s="8">
        <v>25</v>
      </c>
      <c r="B51" s="9" t="s">
        <v>94</v>
      </c>
      <c r="C51" s="17" t="s">
        <v>95</v>
      </c>
      <c r="D51" s="10">
        <v>40819</v>
      </c>
      <c r="E51" s="10" t="s">
        <v>79</v>
      </c>
      <c r="F51" s="10" t="s">
        <v>62</v>
      </c>
      <c r="G51" s="12">
        <v>35</v>
      </c>
      <c r="H51" s="12">
        <v>35</v>
      </c>
      <c r="I51" s="13">
        <v>487.7</v>
      </c>
      <c r="J51" s="12">
        <v>17</v>
      </c>
      <c r="K51" s="12">
        <v>8</v>
      </c>
      <c r="L51" s="12">
        <v>9</v>
      </c>
      <c r="M51" s="13">
        <v>487.7</v>
      </c>
      <c r="N51" s="13">
        <v>231.7</v>
      </c>
      <c r="O51" s="14">
        <v>256</v>
      </c>
      <c r="P51" s="15">
        <f t="shared" si="12"/>
        <v>20102890.08</v>
      </c>
      <c r="Q51" s="15">
        <v>5690342.12</v>
      </c>
      <c r="R51" s="15">
        <v>8375919.45</v>
      </c>
      <c r="S51" s="15">
        <v>6036628.51</v>
      </c>
      <c r="T51" s="16">
        <v>0</v>
      </c>
      <c r="U51" s="13">
        <v>0</v>
      </c>
    </row>
    <row r="52" spans="1:21" ht="23.4">
      <c r="A52" s="8">
        <v>26</v>
      </c>
      <c r="B52" s="9" t="s">
        <v>96</v>
      </c>
      <c r="C52" s="17" t="s">
        <v>97</v>
      </c>
      <c r="D52" s="10">
        <v>40819</v>
      </c>
      <c r="E52" s="10" t="s">
        <v>79</v>
      </c>
      <c r="F52" s="10" t="s">
        <v>62</v>
      </c>
      <c r="G52" s="12">
        <v>42</v>
      </c>
      <c r="H52" s="12">
        <v>42</v>
      </c>
      <c r="I52" s="13">
        <v>581.7</v>
      </c>
      <c r="J52" s="12">
        <v>17</v>
      </c>
      <c r="K52" s="12">
        <v>11</v>
      </c>
      <c r="L52" s="12">
        <v>6</v>
      </c>
      <c r="M52" s="13">
        <v>581.7</v>
      </c>
      <c r="N52" s="13">
        <v>360.69</v>
      </c>
      <c r="O52" s="14">
        <v>221.01</v>
      </c>
      <c r="P52" s="15">
        <f t="shared" si="12"/>
        <v>21537870.61</v>
      </c>
      <c r="Q52" s="15">
        <v>6787106.85</v>
      </c>
      <c r="R52" s="15">
        <v>5396558.410000001</v>
      </c>
      <c r="S52" s="15">
        <v>9354205.35</v>
      </c>
      <c r="T52" s="16">
        <v>0</v>
      </c>
      <c r="U52" s="13">
        <v>0</v>
      </c>
    </row>
    <row r="53" spans="1:21" ht="23.4">
      <c r="A53" s="8">
        <v>27</v>
      </c>
      <c r="B53" s="9" t="s">
        <v>98</v>
      </c>
      <c r="C53" s="17" t="s">
        <v>99</v>
      </c>
      <c r="D53" s="10">
        <v>40819</v>
      </c>
      <c r="E53" s="10" t="s">
        <v>79</v>
      </c>
      <c r="F53" s="10" t="s">
        <v>62</v>
      </c>
      <c r="G53" s="12">
        <v>16</v>
      </c>
      <c r="H53" s="12">
        <v>16</v>
      </c>
      <c r="I53" s="13">
        <v>188.2</v>
      </c>
      <c r="J53" s="12">
        <v>8</v>
      </c>
      <c r="K53" s="12">
        <v>6</v>
      </c>
      <c r="L53" s="12">
        <v>2</v>
      </c>
      <c r="M53" s="13">
        <v>188.2</v>
      </c>
      <c r="N53" s="13">
        <v>132.3</v>
      </c>
      <c r="O53" s="14">
        <v>55.9</v>
      </c>
      <c r="P53" s="15">
        <f t="shared" si="12"/>
        <v>9556051.06</v>
      </c>
      <c r="Q53" s="15">
        <v>2195863.01</v>
      </c>
      <c r="R53" s="15">
        <v>3232208.4</v>
      </c>
      <c r="S53" s="15">
        <v>4127979.65</v>
      </c>
      <c r="T53" s="16">
        <v>0</v>
      </c>
      <c r="U53" s="13">
        <v>0</v>
      </c>
    </row>
    <row r="54" spans="1:22" ht="21.6">
      <c r="A54" s="27" t="s">
        <v>100</v>
      </c>
      <c r="B54" s="28"/>
      <c r="C54" s="4" t="s">
        <v>34</v>
      </c>
      <c r="D54" s="4" t="s">
        <v>34</v>
      </c>
      <c r="E54" s="4" t="s">
        <v>34</v>
      </c>
      <c r="F54" s="4" t="s">
        <v>34</v>
      </c>
      <c r="G54" s="18">
        <v>0</v>
      </c>
      <c r="H54" s="18">
        <v>0</v>
      </c>
      <c r="I54" s="19">
        <v>0</v>
      </c>
      <c r="J54" s="18">
        <v>0</v>
      </c>
      <c r="K54" s="18">
        <v>0</v>
      </c>
      <c r="L54" s="18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6" t="s">
        <v>2</v>
      </c>
    </row>
    <row r="55" spans="1:22" ht="21.6">
      <c r="A55" s="27" t="s">
        <v>101</v>
      </c>
      <c r="B55" s="28"/>
      <c r="C55" s="4" t="s">
        <v>34</v>
      </c>
      <c r="D55" s="4">
        <v>42</v>
      </c>
      <c r="E55" s="4" t="s">
        <v>34</v>
      </c>
      <c r="F55" s="4" t="s">
        <v>34</v>
      </c>
      <c r="G55" s="18">
        <v>490</v>
      </c>
      <c r="H55" s="18">
        <f>H56+H66</f>
        <v>459</v>
      </c>
      <c r="I55" s="19">
        <v>6238.3</v>
      </c>
      <c r="J55" s="18">
        <f>J56+J66</f>
        <v>206</v>
      </c>
      <c r="K55" s="18">
        <f aca="true" t="shared" si="13" ref="K55:U55">K56+K66</f>
        <v>110</v>
      </c>
      <c r="L55" s="18">
        <f t="shared" si="13"/>
        <v>96</v>
      </c>
      <c r="M55" s="19">
        <f t="shared" si="13"/>
        <v>5701.700000000001</v>
      </c>
      <c r="N55" s="19">
        <f t="shared" si="13"/>
        <v>2962.7</v>
      </c>
      <c r="O55" s="19">
        <f t="shared" si="13"/>
        <v>2739</v>
      </c>
      <c r="P55" s="19">
        <f t="shared" si="13"/>
        <v>248378714.98000002</v>
      </c>
      <c r="Q55" s="19">
        <f t="shared" si="13"/>
        <v>36839476.730000004</v>
      </c>
      <c r="R55" s="19">
        <f t="shared" si="13"/>
        <v>139851766.63</v>
      </c>
      <c r="S55" s="19">
        <f t="shared" si="13"/>
        <v>71687471.62</v>
      </c>
      <c r="T55" s="19">
        <f t="shared" si="13"/>
        <v>0</v>
      </c>
      <c r="U55" s="19">
        <f t="shared" si="13"/>
        <v>0</v>
      </c>
      <c r="V55" s="6" t="s">
        <v>2</v>
      </c>
    </row>
    <row r="56" spans="1:21" ht="15">
      <c r="A56" s="27" t="s">
        <v>102</v>
      </c>
      <c r="B56" s="28"/>
      <c r="C56" s="4" t="s">
        <v>34</v>
      </c>
      <c r="D56" s="4" t="s">
        <v>34</v>
      </c>
      <c r="E56" s="4" t="s">
        <v>34</v>
      </c>
      <c r="F56" s="4" t="s">
        <v>34</v>
      </c>
      <c r="G56" s="12">
        <f>G57</f>
        <v>126</v>
      </c>
      <c r="H56" s="12">
        <f aca="true" t="shared" si="14" ref="H56:U56">H57</f>
        <v>126</v>
      </c>
      <c r="I56" s="13">
        <f t="shared" si="14"/>
        <v>1712.6000000000001</v>
      </c>
      <c r="J56" s="12">
        <f t="shared" si="14"/>
        <v>60</v>
      </c>
      <c r="K56" s="12">
        <f t="shared" si="14"/>
        <v>34</v>
      </c>
      <c r="L56" s="12">
        <f t="shared" si="14"/>
        <v>26</v>
      </c>
      <c r="M56" s="13">
        <f t="shared" si="14"/>
        <v>1712.6000000000001</v>
      </c>
      <c r="N56" s="13">
        <f t="shared" si="14"/>
        <v>966.1999999999999</v>
      </c>
      <c r="O56" s="13">
        <f t="shared" si="14"/>
        <v>746.4</v>
      </c>
      <c r="P56" s="13">
        <f t="shared" si="14"/>
        <v>79665315.74</v>
      </c>
      <c r="Q56" s="13">
        <f t="shared" si="14"/>
        <v>36839476.730000004</v>
      </c>
      <c r="R56" s="13">
        <f t="shared" si="14"/>
        <v>14320338.030000001</v>
      </c>
      <c r="S56" s="13">
        <f t="shared" si="14"/>
        <v>28505500.979999997</v>
      </c>
      <c r="T56" s="13">
        <f t="shared" si="14"/>
        <v>0</v>
      </c>
      <c r="U56" s="13">
        <f t="shared" si="14"/>
        <v>0</v>
      </c>
    </row>
    <row r="57" spans="1:21" ht="15">
      <c r="A57" s="27" t="s">
        <v>36</v>
      </c>
      <c r="B57" s="29"/>
      <c r="C57" s="4" t="s">
        <v>34</v>
      </c>
      <c r="D57" s="4" t="s">
        <v>34</v>
      </c>
      <c r="E57" s="4" t="s">
        <v>34</v>
      </c>
      <c r="F57" s="4" t="s">
        <v>34</v>
      </c>
      <c r="G57" s="12">
        <f>SUM(G58:G65)</f>
        <v>126</v>
      </c>
      <c r="H57" s="12">
        <f aca="true" t="shared" si="15" ref="H57:U57">SUM(H58:H65)</f>
        <v>126</v>
      </c>
      <c r="I57" s="13">
        <f t="shared" si="15"/>
        <v>1712.6000000000001</v>
      </c>
      <c r="J57" s="12">
        <f t="shared" si="15"/>
        <v>60</v>
      </c>
      <c r="K57" s="12">
        <f t="shared" si="15"/>
        <v>34</v>
      </c>
      <c r="L57" s="12">
        <f t="shared" si="15"/>
        <v>26</v>
      </c>
      <c r="M57" s="13">
        <f t="shared" si="15"/>
        <v>1712.6000000000001</v>
      </c>
      <c r="N57" s="13">
        <f t="shared" si="15"/>
        <v>966.1999999999999</v>
      </c>
      <c r="O57" s="13">
        <f t="shared" si="15"/>
        <v>746.4</v>
      </c>
      <c r="P57" s="13">
        <f t="shared" si="15"/>
        <v>79665315.74</v>
      </c>
      <c r="Q57" s="13">
        <f t="shared" si="15"/>
        <v>36839476.730000004</v>
      </c>
      <c r="R57" s="13">
        <f t="shared" si="15"/>
        <v>14320338.030000001</v>
      </c>
      <c r="S57" s="13">
        <f t="shared" si="15"/>
        <v>28505500.979999997</v>
      </c>
      <c r="T57" s="13">
        <f t="shared" si="15"/>
        <v>0</v>
      </c>
      <c r="U57" s="13">
        <f t="shared" si="15"/>
        <v>0</v>
      </c>
    </row>
    <row r="58" spans="1:21" ht="23.4">
      <c r="A58" s="8">
        <v>28</v>
      </c>
      <c r="B58" s="9" t="s">
        <v>103</v>
      </c>
      <c r="C58" s="17" t="s">
        <v>104</v>
      </c>
      <c r="D58" s="10">
        <v>40865</v>
      </c>
      <c r="E58" s="10" t="s">
        <v>105</v>
      </c>
      <c r="F58" s="10" t="s">
        <v>62</v>
      </c>
      <c r="G58" s="12">
        <v>38</v>
      </c>
      <c r="H58" s="12">
        <v>38</v>
      </c>
      <c r="I58" s="13">
        <v>431.3</v>
      </c>
      <c r="J58" s="12">
        <v>25</v>
      </c>
      <c r="K58" s="12">
        <v>14</v>
      </c>
      <c r="L58" s="12">
        <v>11</v>
      </c>
      <c r="M58" s="13">
        <v>431.3</v>
      </c>
      <c r="N58" s="13">
        <v>216</v>
      </c>
      <c r="O58" s="13">
        <v>215.3</v>
      </c>
      <c r="P58" s="13">
        <v>27552009</v>
      </c>
      <c r="Q58" s="13">
        <v>9277628.34</v>
      </c>
      <c r="R58" s="13">
        <v>3606424.04</v>
      </c>
      <c r="S58" s="13">
        <v>14667956.62</v>
      </c>
      <c r="T58" s="13">
        <v>0</v>
      </c>
      <c r="U58" s="13">
        <v>0</v>
      </c>
    </row>
    <row r="59" spans="1:21" ht="23.4">
      <c r="A59" s="8">
        <v>29</v>
      </c>
      <c r="B59" s="9" t="s">
        <v>106</v>
      </c>
      <c r="C59" s="17" t="s">
        <v>107</v>
      </c>
      <c r="D59" s="10">
        <v>40865</v>
      </c>
      <c r="E59" s="10" t="s">
        <v>105</v>
      </c>
      <c r="F59" s="10" t="s">
        <v>62</v>
      </c>
      <c r="G59" s="12">
        <v>9</v>
      </c>
      <c r="H59" s="12">
        <v>9</v>
      </c>
      <c r="I59" s="13">
        <v>150.7</v>
      </c>
      <c r="J59" s="12">
        <v>3</v>
      </c>
      <c r="K59" s="12">
        <v>3</v>
      </c>
      <c r="L59" s="12">
        <v>0</v>
      </c>
      <c r="M59" s="13">
        <v>150.7</v>
      </c>
      <c r="N59" s="13">
        <v>150.7</v>
      </c>
      <c r="O59" s="13">
        <v>0</v>
      </c>
      <c r="P59" s="13">
        <v>5490001</v>
      </c>
      <c r="Q59" s="13">
        <v>3241684.66</v>
      </c>
      <c r="R59" s="13">
        <v>1260116.16</v>
      </c>
      <c r="S59" s="13">
        <v>988200.18</v>
      </c>
      <c r="T59" s="13">
        <v>0</v>
      </c>
      <c r="U59" s="13">
        <v>0</v>
      </c>
    </row>
    <row r="60" spans="1:21" ht="23.4">
      <c r="A60" s="8">
        <v>30</v>
      </c>
      <c r="B60" s="9" t="s">
        <v>108</v>
      </c>
      <c r="C60" s="17" t="s">
        <v>109</v>
      </c>
      <c r="D60" s="10">
        <v>40865</v>
      </c>
      <c r="E60" s="10" t="s">
        <v>105</v>
      </c>
      <c r="F60" s="10" t="s">
        <v>62</v>
      </c>
      <c r="G60" s="12">
        <v>8</v>
      </c>
      <c r="H60" s="12">
        <v>8</v>
      </c>
      <c r="I60" s="13">
        <v>97.7</v>
      </c>
      <c r="J60" s="12">
        <v>4</v>
      </c>
      <c r="K60" s="12">
        <v>3</v>
      </c>
      <c r="L60" s="12">
        <v>1</v>
      </c>
      <c r="M60" s="13">
        <v>97.7</v>
      </c>
      <c r="N60" s="13">
        <v>75.4</v>
      </c>
      <c r="O60" s="13">
        <v>22.3</v>
      </c>
      <c r="P60" s="13">
        <v>6411680</v>
      </c>
      <c r="Q60" s="13">
        <v>2101609.76</v>
      </c>
      <c r="R60" s="13">
        <v>816943.26</v>
      </c>
      <c r="S60" s="13">
        <v>3493126.98</v>
      </c>
      <c r="T60" s="13">
        <v>0</v>
      </c>
      <c r="U60" s="13">
        <v>0</v>
      </c>
    </row>
    <row r="61" spans="1:21" ht="23.4">
      <c r="A61" s="8">
        <v>31</v>
      </c>
      <c r="B61" s="9" t="s">
        <v>110</v>
      </c>
      <c r="C61" s="17" t="s">
        <v>111</v>
      </c>
      <c r="D61" s="10">
        <v>40865</v>
      </c>
      <c r="E61" s="10" t="s">
        <v>105</v>
      </c>
      <c r="F61" s="10" t="s">
        <v>62</v>
      </c>
      <c r="G61" s="12">
        <v>4</v>
      </c>
      <c r="H61" s="12">
        <v>4</v>
      </c>
      <c r="I61" s="13">
        <v>99.1</v>
      </c>
      <c r="J61" s="12">
        <v>2</v>
      </c>
      <c r="K61" s="12">
        <v>1</v>
      </c>
      <c r="L61" s="12">
        <v>1</v>
      </c>
      <c r="M61" s="13">
        <v>99.1</v>
      </c>
      <c r="N61" s="13">
        <v>51</v>
      </c>
      <c r="O61" s="13">
        <v>48.1</v>
      </c>
      <c r="P61" s="13">
        <v>3792363</v>
      </c>
      <c r="Q61" s="13">
        <v>2131724.95</v>
      </c>
      <c r="R61" s="13">
        <v>828649.71</v>
      </c>
      <c r="S61" s="13">
        <v>831988.34</v>
      </c>
      <c r="T61" s="13">
        <v>0</v>
      </c>
      <c r="U61" s="13">
        <v>0</v>
      </c>
    </row>
    <row r="62" spans="1:21" ht="23.4">
      <c r="A62" s="8">
        <v>32</v>
      </c>
      <c r="B62" s="9" t="s">
        <v>112</v>
      </c>
      <c r="C62" s="17" t="s">
        <v>113</v>
      </c>
      <c r="D62" s="10">
        <v>40865</v>
      </c>
      <c r="E62" s="10" t="s">
        <v>105</v>
      </c>
      <c r="F62" s="10" t="s">
        <v>62</v>
      </c>
      <c r="G62" s="12">
        <v>5</v>
      </c>
      <c r="H62" s="12">
        <v>5</v>
      </c>
      <c r="I62" s="13">
        <v>88.9</v>
      </c>
      <c r="J62" s="12">
        <v>3</v>
      </c>
      <c r="K62" s="12">
        <v>3</v>
      </c>
      <c r="L62" s="12">
        <v>0</v>
      </c>
      <c r="M62" s="13">
        <v>88.9</v>
      </c>
      <c r="N62" s="13">
        <v>88.9</v>
      </c>
      <c r="O62" s="13">
        <v>0</v>
      </c>
      <c r="P62" s="13">
        <v>3664858</v>
      </c>
      <c r="Q62" s="13">
        <v>1912314.31</v>
      </c>
      <c r="R62" s="13">
        <v>743359.83</v>
      </c>
      <c r="S62" s="13">
        <v>1009183.86</v>
      </c>
      <c r="T62" s="13">
        <v>0</v>
      </c>
      <c r="U62" s="13">
        <v>0</v>
      </c>
    </row>
    <row r="63" spans="1:21" ht="23.4">
      <c r="A63" s="8">
        <v>33</v>
      </c>
      <c r="B63" s="9" t="s">
        <v>114</v>
      </c>
      <c r="C63" s="17" t="s">
        <v>115</v>
      </c>
      <c r="D63" s="10">
        <v>40865</v>
      </c>
      <c r="E63" s="10" t="s">
        <v>105</v>
      </c>
      <c r="F63" s="10" t="s">
        <v>62</v>
      </c>
      <c r="G63" s="12">
        <v>21</v>
      </c>
      <c r="H63" s="12">
        <v>21</v>
      </c>
      <c r="I63" s="13">
        <v>348.7</v>
      </c>
      <c r="J63" s="12">
        <v>8</v>
      </c>
      <c r="K63" s="12">
        <v>5</v>
      </c>
      <c r="L63" s="12">
        <v>3</v>
      </c>
      <c r="M63" s="13">
        <v>348.7</v>
      </c>
      <c r="N63" s="13">
        <v>201</v>
      </c>
      <c r="O63" s="13">
        <v>147.7</v>
      </c>
      <c r="P63" s="13">
        <v>13697680</v>
      </c>
      <c r="Q63" s="13">
        <v>7500832.38</v>
      </c>
      <c r="R63" s="13">
        <v>2915743.24</v>
      </c>
      <c r="S63" s="13">
        <v>3281104.38</v>
      </c>
      <c r="T63" s="13">
        <v>0</v>
      </c>
      <c r="U63" s="13">
        <v>0</v>
      </c>
    </row>
    <row r="64" spans="1:21" ht="23.4">
      <c r="A64" s="8">
        <v>34</v>
      </c>
      <c r="B64" s="9" t="s">
        <v>116</v>
      </c>
      <c r="C64" s="17" t="s">
        <v>117</v>
      </c>
      <c r="D64" s="10">
        <v>40865</v>
      </c>
      <c r="E64" s="10" t="s">
        <v>105</v>
      </c>
      <c r="F64" s="10" t="s">
        <v>62</v>
      </c>
      <c r="G64" s="12">
        <v>4</v>
      </c>
      <c r="H64" s="12">
        <v>4</v>
      </c>
      <c r="I64" s="13">
        <v>116.4</v>
      </c>
      <c r="J64" s="12">
        <v>3</v>
      </c>
      <c r="K64" s="12">
        <v>1</v>
      </c>
      <c r="L64" s="12">
        <v>2</v>
      </c>
      <c r="M64" s="13">
        <v>116.4</v>
      </c>
      <c r="N64" s="13">
        <v>47.8</v>
      </c>
      <c r="O64" s="13">
        <v>68.6</v>
      </c>
      <c r="P64" s="20">
        <v>4240452</v>
      </c>
      <c r="Q64" s="20">
        <v>2503862.6</v>
      </c>
      <c r="R64" s="20">
        <v>973308.04</v>
      </c>
      <c r="S64" s="20">
        <v>763281.36</v>
      </c>
      <c r="T64" s="13">
        <v>0</v>
      </c>
      <c r="U64" s="13">
        <v>0</v>
      </c>
    </row>
    <row r="65" spans="1:21" ht="23.4">
      <c r="A65" s="8">
        <v>35</v>
      </c>
      <c r="B65" s="9" t="s">
        <v>118</v>
      </c>
      <c r="C65" s="17" t="s">
        <v>119</v>
      </c>
      <c r="D65" s="10">
        <v>40865</v>
      </c>
      <c r="E65" s="10" t="s">
        <v>105</v>
      </c>
      <c r="F65" s="10" t="s">
        <v>62</v>
      </c>
      <c r="G65" s="12">
        <v>37</v>
      </c>
      <c r="H65" s="12">
        <v>37</v>
      </c>
      <c r="I65" s="13">
        <v>379.8</v>
      </c>
      <c r="J65" s="12">
        <v>12</v>
      </c>
      <c r="K65" s="12">
        <v>4</v>
      </c>
      <c r="L65" s="12">
        <v>8</v>
      </c>
      <c r="M65" s="13">
        <v>379.8</v>
      </c>
      <c r="N65" s="13">
        <v>135.4</v>
      </c>
      <c r="O65" s="14">
        <v>244.4</v>
      </c>
      <c r="P65" s="21">
        <v>14816272.74</v>
      </c>
      <c r="Q65" s="21">
        <v>8169819.73</v>
      </c>
      <c r="R65" s="21">
        <v>3175793.75</v>
      </c>
      <c r="S65" s="21">
        <v>3470659.26</v>
      </c>
      <c r="T65" s="16">
        <v>0</v>
      </c>
      <c r="U65" s="13">
        <v>0</v>
      </c>
    </row>
    <row r="66" spans="1:22" ht="21.6">
      <c r="A66" s="27" t="s">
        <v>120</v>
      </c>
      <c r="B66" s="28"/>
      <c r="C66" s="4" t="s">
        <v>34</v>
      </c>
      <c r="D66" s="4" t="s">
        <v>34</v>
      </c>
      <c r="E66" s="4" t="s">
        <v>34</v>
      </c>
      <c r="F66" s="4" t="s">
        <v>34</v>
      </c>
      <c r="G66" s="18">
        <f>G67</f>
        <v>351</v>
      </c>
      <c r="H66" s="18">
        <f>H67</f>
        <v>333</v>
      </c>
      <c r="I66" s="19">
        <f>I67</f>
        <v>4244.6</v>
      </c>
      <c r="J66" s="18">
        <f aca="true" t="shared" si="16" ref="J66:U66">J67</f>
        <v>146</v>
      </c>
      <c r="K66" s="18">
        <f t="shared" si="16"/>
        <v>76</v>
      </c>
      <c r="L66" s="18">
        <f t="shared" si="16"/>
        <v>70</v>
      </c>
      <c r="M66" s="19">
        <f t="shared" si="16"/>
        <v>3989.1000000000004</v>
      </c>
      <c r="N66" s="19">
        <f t="shared" si="16"/>
        <v>1996.5</v>
      </c>
      <c r="O66" s="19">
        <f t="shared" si="16"/>
        <v>1992.6000000000001</v>
      </c>
      <c r="P66" s="19">
        <f t="shared" si="16"/>
        <v>168713399.24</v>
      </c>
      <c r="Q66" s="19">
        <f t="shared" si="16"/>
        <v>0</v>
      </c>
      <c r="R66" s="19">
        <f t="shared" si="16"/>
        <v>125531428.60000001</v>
      </c>
      <c r="S66" s="19">
        <f t="shared" si="16"/>
        <v>43181970.64000001</v>
      </c>
      <c r="T66" s="19">
        <f t="shared" si="16"/>
        <v>0</v>
      </c>
      <c r="U66" s="19">
        <f t="shared" si="16"/>
        <v>0</v>
      </c>
      <c r="V66" s="6" t="s">
        <v>2</v>
      </c>
    </row>
    <row r="67" spans="1:21" ht="15">
      <c r="A67" s="27" t="s">
        <v>36</v>
      </c>
      <c r="B67" s="29"/>
      <c r="C67" s="4" t="s">
        <v>34</v>
      </c>
      <c r="D67" s="4" t="s">
        <v>34</v>
      </c>
      <c r="E67" s="4" t="s">
        <v>34</v>
      </c>
      <c r="F67" s="4" t="s">
        <v>34</v>
      </c>
      <c r="G67" s="12">
        <f aca="true" t="shared" si="17" ref="G67:S67">SUM(G68:G100)</f>
        <v>351</v>
      </c>
      <c r="H67" s="12">
        <f t="shared" si="17"/>
        <v>333</v>
      </c>
      <c r="I67" s="13">
        <f t="shared" si="17"/>
        <v>4244.6</v>
      </c>
      <c r="J67" s="12">
        <f t="shared" si="17"/>
        <v>146</v>
      </c>
      <c r="K67" s="12">
        <f t="shared" si="17"/>
        <v>76</v>
      </c>
      <c r="L67" s="12">
        <f t="shared" si="17"/>
        <v>70</v>
      </c>
      <c r="M67" s="13">
        <f t="shared" si="17"/>
        <v>3989.1000000000004</v>
      </c>
      <c r="N67" s="13">
        <f t="shared" si="17"/>
        <v>1996.5</v>
      </c>
      <c r="O67" s="14">
        <f t="shared" si="17"/>
        <v>1992.6000000000001</v>
      </c>
      <c r="P67" s="22">
        <f t="shared" si="17"/>
        <v>168713399.24</v>
      </c>
      <c r="Q67" s="22">
        <f t="shared" si="17"/>
        <v>0</v>
      </c>
      <c r="R67" s="22">
        <f t="shared" si="17"/>
        <v>125531428.60000001</v>
      </c>
      <c r="S67" s="22">
        <f t="shared" si="17"/>
        <v>43181970.64000001</v>
      </c>
      <c r="T67" s="16">
        <v>0</v>
      </c>
      <c r="U67" s="13">
        <v>0</v>
      </c>
    </row>
    <row r="68" spans="1:24" ht="23.4">
      <c r="A68" s="8">
        <v>36</v>
      </c>
      <c r="B68" s="9" t="s">
        <v>121</v>
      </c>
      <c r="C68" s="17" t="s">
        <v>122</v>
      </c>
      <c r="D68" s="10">
        <v>40819</v>
      </c>
      <c r="E68" s="10" t="s">
        <v>105</v>
      </c>
      <c r="F68" s="10" t="s">
        <v>62</v>
      </c>
      <c r="G68" s="12">
        <v>10</v>
      </c>
      <c r="H68" s="12">
        <v>10</v>
      </c>
      <c r="I68" s="13">
        <v>86.8</v>
      </c>
      <c r="J68" s="12">
        <v>3</v>
      </c>
      <c r="K68" s="12">
        <v>1</v>
      </c>
      <c r="L68" s="12">
        <v>2</v>
      </c>
      <c r="M68" s="13">
        <v>86.8</v>
      </c>
      <c r="N68" s="13">
        <v>20.6</v>
      </c>
      <c r="O68" s="14">
        <v>66.2</v>
      </c>
      <c r="P68" s="22">
        <f>M68*X68</f>
        <v>3210558.4</v>
      </c>
      <c r="Q68" s="23">
        <v>0</v>
      </c>
      <c r="R68" s="22">
        <f aca="true" t="shared" si="18" ref="R68:R76">M68*X68*90/100-500000</f>
        <v>2389502.56</v>
      </c>
      <c r="S68" s="22">
        <f aca="true" t="shared" si="19" ref="S68:S76">P68-R68</f>
        <v>821055.8399999999</v>
      </c>
      <c r="T68" s="16">
        <v>0</v>
      </c>
      <c r="U68" s="13">
        <v>0</v>
      </c>
      <c r="X68">
        <v>36988</v>
      </c>
    </row>
    <row r="69" spans="1:24" ht="23.4">
      <c r="A69" s="8">
        <v>37</v>
      </c>
      <c r="B69" s="9" t="s">
        <v>123</v>
      </c>
      <c r="C69" s="17" t="s">
        <v>86</v>
      </c>
      <c r="D69" s="11">
        <v>39709</v>
      </c>
      <c r="E69" s="10" t="s">
        <v>105</v>
      </c>
      <c r="F69" s="10" t="s">
        <v>62</v>
      </c>
      <c r="G69" s="12">
        <v>10</v>
      </c>
      <c r="H69" s="12">
        <v>10</v>
      </c>
      <c r="I69" s="13">
        <v>83.3</v>
      </c>
      <c r="J69" s="12">
        <v>3</v>
      </c>
      <c r="K69" s="12">
        <v>2</v>
      </c>
      <c r="L69" s="12">
        <v>1</v>
      </c>
      <c r="M69" s="13">
        <v>83.3</v>
      </c>
      <c r="N69" s="13">
        <v>62.8</v>
      </c>
      <c r="O69" s="14">
        <v>20.5</v>
      </c>
      <c r="P69" s="22">
        <f aca="true" t="shared" si="20" ref="P69:P76">M69*X69</f>
        <v>3081100.4</v>
      </c>
      <c r="Q69" s="23">
        <v>0</v>
      </c>
      <c r="R69" s="22">
        <f t="shared" si="18"/>
        <v>2272990.36</v>
      </c>
      <c r="S69" s="22">
        <f t="shared" si="19"/>
        <v>808110.04</v>
      </c>
      <c r="T69" s="16">
        <v>0</v>
      </c>
      <c r="U69" s="13">
        <v>0</v>
      </c>
      <c r="X69">
        <v>36988</v>
      </c>
    </row>
    <row r="70" spans="1:24" ht="23.4">
      <c r="A70" s="8">
        <v>38</v>
      </c>
      <c r="B70" s="9" t="s">
        <v>124</v>
      </c>
      <c r="C70" s="17" t="s">
        <v>125</v>
      </c>
      <c r="D70" s="11">
        <v>39709</v>
      </c>
      <c r="E70" s="10" t="s">
        <v>105</v>
      </c>
      <c r="F70" s="10" t="s">
        <v>62</v>
      </c>
      <c r="G70" s="12">
        <v>6</v>
      </c>
      <c r="H70" s="12">
        <v>6</v>
      </c>
      <c r="I70" s="13">
        <v>83.9</v>
      </c>
      <c r="J70" s="12">
        <v>4</v>
      </c>
      <c r="K70" s="12">
        <v>4</v>
      </c>
      <c r="L70" s="12">
        <v>0</v>
      </c>
      <c r="M70" s="13">
        <v>83.9</v>
      </c>
      <c r="N70" s="13">
        <v>83.9</v>
      </c>
      <c r="O70" s="14">
        <v>0</v>
      </c>
      <c r="P70" s="22">
        <f t="shared" si="20"/>
        <v>3103293.2</v>
      </c>
      <c r="Q70" s="23">
        <v>0</v>
      </c>
      <c r="R70" s="22">
        <f t="shared" si="18"/>
        <v>2292963.88</v>
      </c>
      <c r="S70" s="22">
        <f t="shared" si="19"/>
        <v>810329.3200000003</v>
      </c>
      <c r="T70" s="16">
        <v>0</v>
      </c>
      <c r="U70" s="13">
        <v>0</v>
      </c>
      <c r="X70">
        <v>36988</v>
      </c>
    </row>
    <row r="71" spans="1:24" ht="23.4">
      <c r="A71" s="8">
        <v>39</v>
      </c>
      <c r="B71" s="9" t="s">
        <v>63</v>
      </c>
      <c r="C71" s="17" t="s">
        <v>64</v>
      </c>
      <c r="D71" s="11">
        <v>39709</v>
      </c>
      <c r="E71" s="10" t="s">
        <v>105</v>
      </c>
      <c r="F71" s="10" t="s">
        <v>62</v>
      </c>
      <c r="G71" s="12">
        <v>6</v>
      </c>
      <c r="H71" s="12">
        <v>4</v>
      </c>
      <c r="I71" s="13">
        <v>83.5</v>
      </c>
      <c r="J71" s="12">
        <v>2</v>
      </c>
      <c r="K71" s="12">
        <v>0</v>
      </c>
      <c r="L71" s="12">
        <v>2</v>
      </c>
      <c r="M71" s="13">
        <v>41.6</v>
      </c>
      <c r="N71" s="13">
        <v>0</v>
      </c>
      <c r="O71" s="14">
        <v>41.6</v>
      </c>
      <c r="P71" s="22">
        <v>1641785</v>
      </c>
      <c r="Q71" s="23">
        <v>0</v>
      </c>
      <c r="R71" s="22">
        <f t="shared" si="18"/>
        <v>884830.72</v>
      </c>
      <c r="S71" s="22">
        <f t="shared" si="19"/>
        <v>756954.28</v>
      </c>
      <c r="T71" s="16">
        <v>0</v>
      </c>
      <c r="U71" s="13">
        <v>0</v>
      </c>
      <c r="X71">
        <v>36988</v>
      </c>
    </row>
    <row r="72" spans="1:24" ht="23.4">
      <c r="A72" s="8">
        <v>40</v>
      </c>
      <c r="B72" s="9" t="s">
        <v>126</v>
      </c>
      <c r="C72" s="17" t="s">
        <v>83</v>
      </c>
      <c r="D72" s="11">
        <v>39709</v>
      </c>
      <c r="E72" s="10" t="s">
        <v>105</v>
      </c>
      <c r="F72" s="10" t="s">
        <v>62</v>
      </c>
      <c r="G72" s="12">
        <v>6</v>
      </c>
      <c r="H72" s="12">
        <v>6</v>
      </c>
      <c r="I72" s="13">
        <v>101.2</v>
      </c>
      <c r="J72" s="12">
        <v>3</v>
      </c>
      <c r="K72" s="12">
        <v>2</v>
      </c>
      <c r="L72" s="12">
        <v>1</v>
      </c>
      <c r="M72" s="13">
        <v>101.2</v>
      </c>
      <c r="N72" s="13">
        <v>80.6</v>
      </c>
      <c r="O72" s="14">
        <v>20.6</v>
      </c>
      <c r="P72" s="22">
        <f t="shared" si="20"/>
        <v>3743185.6</v>
      </c>
      <c r="Q72" s="23">
        <v>0</v>
      </c>
      <c r="R72" s="22">
        <f t="shared" si="18"/>
        <v>2868867.04</v>
      </c>
      <c r="S72" s="22">
        <f t="shared" si="19"/>
        <v>874318.56</v>
      </c>
      <c r="T72" s="16">
        <v>0</v>
      </c>
      <c r="U72" s="13">
        <v>0</v>
      </c>
      <c r="X72">
        <v>36988</v>
      </c>
    </row>
    <row r="73" spans="1:24" ht="23.4">
      <c r="A73" s="8">
        <v>41</v>
      </c>
      <c r="B73" s="9" t="s">
        <v>127</v>
      </c>
      <c r="C73" s="17" t="s">
        <v>128</v>
      </c>
      <c r="D73" s="11">
        <v>39709</v>
      </c>
      <c r="E73" s="10" t="s">
        <v>105</v>
      </c>
      <c r="F73" s="10" t="s">
        <v>62</v>
      </c>
      <c r="G73" s="12">
        <v>9</v>
      </c>
      <c r="H73" s="12">
        <v>9</v>
      </c>
      <c r="I73" s="13">
        <v>83.3</v>
      </c>
      <c r="J73" s="12">
        <v>3</v>
      </c>
      <c r="K73" s="12">
        <v>2</v>
      </c>
      <c r="L73" s="12">
        <v>1</v>
      </c>
      <c r="M73" s="13">
        <v>83.3</v>
      </c>
      <c r="N73" s="13">
        <v>42.2</v>
      </c>
      <c r="O73" s="14">
        <v>41.1</v>
      </c>
      <c r="P73" s="22">
        <f t="shared" si="20"/>
        <v>3081100.4</v>
      </c>
      <c r="Q73" s="23">
        <v>0</v>
      </c>
      <c r="R73" s="22">
        <f t="shared" si="18"/>
        <v>2272990.36</v>
      </c>
      <c r="S73" s="22">
        <f t="shared" si="19"/>
        <v>808110.04</v>
      </c>
      <c r="T73" s="16">
        <v>0</v>
      </c>
      <c r="U73" s="13">
        <v>0</v>
      </c>
      <c r="X73">
        <v>36988</v>
      </c>
    </row>
    <row r="74" spans="1:24" ht="23.4">
      <c r="A74" s="8">
        <v>42</v>
      </c>
      <c r="B74" s="9" t="s">
        <v>129</v>
      </c>
      <c r="C74" s="17" t="s">
        <v>130</v>
      </c>
      <c r="D74" s="11">
        <v>39709</v>
      </c>
      <c r="E74" s="10" t="s">
        <v>105</v>
      </c>
      <c r="F74" s="10" t="s">
        <v>62</v>
      </c>
      <c r="G74" s="12">
        <v>7</v>
      </c>
      <c r="H74" s="12">
        <v>7</v>
      </c>
      <c r="I74" s="13">
        <v>93.1</v>
      </c>
      <c r="J74" s="12">
        <v>4</v>
      </c>
      <c r="K74" s="12">
        <v>2</v>
      </c>
      <c r="L74" s="12">
        <v>2</v>
      </c>
      <c r="M74" s="13">
        <v>93.1</v>
      </c>
      <c r="N74" s="13">
        <v>51.4</v>
      </c>
      <c r="O74" s="14">
        <v>41.7</v>
      </c>
      <c r="P74" s="22">
        <f t="shared" si="20"/>
        <v>3443582.8</v>
      </c>
      <c r="Q74" s="23">
        <v>0</v>
      </c>
      <c r="R74" s="22">
        <f t="shared" si="18"/>
        <v>2599224.52</v>
      </c>
      <c r="S74" s="22">
        <f t="shared" si="19"/>
        <v>844358.2799999998</v>
      </c>
      <c r="T74" s="16">
        <v>0</v>
      </c>
      <c r="U74" s="13">
        <v>0</v>
      </c>
      <c r="X74">
        <v>36988</v>
      </c>
    </row>
    <row r="75" spans="1:24" ht="23.4">
      <c r="A75" s="8">
        <v>43</v>
      </c>
      <c r="B75" s="9" t="s">
        <v>131</v>
      </c>
      <c r="C75" s="17" t="s">
        <v>68</v>
      </c>
      <c r="D75" s="11">
        <v>39709</v>
      </c>
      <c r="E75" s="10" t="s">
        <v>105</v>
      </c>
      <c r="F75" s="10" t="s">
        <v>62</v>
      </c>
      <c r="G75" s="12">
        <v>5</v>
      </c>
      <c r="H75" s="12">
        <v>5</v>
      </c>
      <c r="I75" s="13">
        <v>40.8</v>
      </c>
      <c r="J75" s="12">
        <v>2</v>
      </c>
      <c r="K75" s="12">
        <v>2</v>
      </c>
      <c r="L75" s="12">
        <v>0</v>
      </c>
      <c r="M75" s="13">
        <v>40.8</v>
      </c>
      <c r="N75" s="13">
        <v>40.8</v>
      </c>
      <c r="O75" s="14">
        <v>0</v>
      </c>
      <c r="P75" s="22">
        <f t="shared" si="20"/>
        <v>1509110.4</v>
      </c>
      <c r="Q75" s="23">
        <v>0</v>
      </c>
      <c r="R75" s="22">
        <f t="shared" si="18"/>
        <v>858199.3600000001</v>
      </c>
      <c r="S75" s="22">
        <f t="shared" si="19"/>
        <v>650911.0399999998</v>
      </c>
      <c r="T75" s="16">
        <v>0</v>
      </c>
      <c r="U75" s="13">
        <v>0</v>
      </c>
      <c r="X75">
        <v>36988</v>
      </c>
    </row>
    <row r="76" spans="1:24" ht="23.4">
      <c r="A76" s="8">
        <v>44</v>
      </c>
      <c r="B76" s="9" t="s">
        <v>65</v>
      </c>
      <c r="C76" s="17" t="s">
        <v>66</v>
      </c>
      <c r="D76" s="11">
        <v>40819</v>
      </c>
      <c r="E76" s="10" t="s">
        <v>105</v>
      </c>
      <c r="F76" s="10" t="s">
        <v>62</v>
      </c>
      <c r="G76" s="12">
        <v>10</v>
      </c>
      <c r="H76" s="12">
        <v>5</v>
      </c>
      <c r="I76" s="13">
        <v>92.4</v>
      </c>
      <c r="J76" s="12">
        <v>1</v>
      </c>
      <c r="K76" s="12">
        <v>1</v>
      </c>
      <c r="L76" s="12">
        <v>0</v>
      </c>
      <c r="M76" s="13">
        <v>46.4</v>
      </c>
      <c r="N76" s="13">
        <v>46.4</v>
      </c>
      <c r="O76" s="14">
        <v>0</v>
      </c>
      <c r="P76" s="22">
        <f t="shared" si="20"/>
        <v>1716243.2</v>
      </c>
      <c r="Q76" s="23">
        <v>0</v>
      </c>
      <c r="R76" s="22">
        <f t="shared" si="18"/>
        <v>1044618.8799999999</v>
      </c>
      <c r="S76" s="22">
        <f t="shared" si="19"/>
        <v>671624.3200000001</v>
      </c>
      <c r="T76" s="16">
        <v>0</v>
      </c>
      <c r="U76" s="13">
        <v>0</v>
      </c>
      <c r="X76">
        <v>36988</v>
      </c>
    </row>
    <row r="77" spans="1:24" ht="23.4">
      <c r="A77" s="8">
        <v>45</v>
      </c>
      <c r="B77" s="9" t="s">
        <v>132</v>
      </c>
      <c r="C77" s="17" t="s">
        <v>133</v>
      </c>
      <c r="D77" s="11">
        <v>40454</v>
      </c>
      <c r="E77" s="10" t="s">
        <v>105</v>
      </c>
      <c r="F77" s="10" t="s">
        <v>62</v>
      </c>
      <c r="G77" s="12">
        <v>7</v>
      </c>
      <c r="H77" s="12">
        <v>7</v>
      </c>
      <c r="I77" s="13">
        <v>44.9</v>
      </c>
      <c r="J77" s="12">
        <v>2</v>
      </c>
      <c r="K77" s="12">
        <v>0</v>
      </c>
      <c r="L77" s="12">
        <v>2</v>
      </c>
      <c r="M77" s="13">
        <v>44.9</v>
      </c>
      <c r="N77" s="13">
        <v>0</v>
      </c>
      <c r="O77" s="14">
        <v>44.9</v>
      </c>
      <c r="P77" s="22">
        <v>2071322</v>
      </c>
      <c r="Q77" s="23">
        <v>0</v>
      </c>
      <c r="R77" s="22">
        <v>1494685.08</v>
      </c>
      <c r="S77" s="22">
        <v>576636.92</v>
      </c>
      <c r="T77" s="16">
        <v>0</v>
      </c>
      <c r="U77" s="13">
        <v>0</v>
      </c>
      <c r="X77">
        <v>36988</v>
      </c>
    </row>
    <row r="78" spans="1:24" ht="23.4">
      <c r="A78" s="8">
        <v>46</v>
      </c>
      <c r="B78" s="9" t="s">
        <v>134</v>
      </c>
      <c r="C78" s="17" t="s">
        <v>91</v>
      </c>
      <c r="D78" s="11">
        <v>39709</v>
      </c>
      <c r="E78" s="10" t="s">
        <v>105</v>
      </c>
      <c r="F78" s="10" t="s">
        <v>62</v>
      </c>
      <c r="G78" s="12">
        <v>6</v>
      </c>
      <c r="H78" s="12">
        <v>6</v>
      </c>
      <c r="I78" s="13">
        <v>52.9</v>
      </c>
      <c r="J78" s="12">
        <v>2</v>
      </c>
      <c r="K78" s="12">
        <v>0</v>
      </c>
      <c r="L78" s="12">
        <v>2</v>
      </c>
      <c r="M78" s="13">
        <v>52.9</v>
      </c>
      <c r="N78" s="13">
        <v>0</v>
      </c>
      <c r="O78" s="14">
        <v>52.9</v>
      </c>
      <c r="P78" s="22">
        <f aca="true" t="shared" si="21" ref="P78:P79">M78*X78</f>
        <v>1956665.2</v>
      </c>
      <c r="Q78" s="23">
        <v>0</v>
      </c>
      <c r="R78" s="22">
        <f>M78*X78*90/100-500000</f>
        <v>1260998.68</v>
      </c>
      <c r="S78" s="22">
        <f aca="true" t="shared" si="22" ref="S78:S79">P78-R78</f>
        <v>695666.52</v>
      </c>
      <c r="T78" s="16">
        <v>0</v>
      </c>
      <c r="U78" s="13">
        <v>0</v>
      </c>
      <c r="X78">
        <v>36988</v>
      </c>
    </row>
    <row r="79" spans="1:24" ht="23.4">
      <c r="A79" s="8">
        <v>47</v>
      </c>
      <c r="B79" s="9" t="s">
        <v>67</v>
      </c>
      <c r="C79" s="17" t="s">
        <v>68</v>
      </c>
      <c r="D79" s="11">
        <v>40819</v>
      </c>
      <c r="E79" s="10" t="s">
        <v>105</v>
      </c>
      <c r="F79" s="10" t="s">
        <v>62</v>
      </c>
      <c r="G79" s="12">
        <v>12</v>
      </c>
      <c r="H79" s="12">
        <v>8</v>
      </c>
      <c r="I79" s="13">
        <v>81.6</v>
      </c>
      <c r="J79" s="12">
        <v>2</v>
      </c>
      <c r="K79" s="12">
        <v>0</v>
      </c>
      <c r="L79" s="12">
        <v>2</v>
      </c>
      <c r="M79" s="13">
        <v>40.4</v>
      </c>
      <c r="N79" s="13">
        <v>0</v>
      </c>
      <c r="O79" s="14">
        <v>40.4</v>
      </c>
      <c r="P79" s="22">
        <f t="shared" si="21"/>
        <v>1494315.2</v>
      </c>
      <c r="Q79" s="23">
        <v>0</v>
      </c>
      <c r="R79" s="22">
        <f>M79*X79*90/100-500000</f>
        <v>844883.6799999999</v>
      </c>
      <c r="S79" s="22">
        <f t="shared" si="22"/>
        <v>649431.52</v>
      </c>
      <c r="T79" s="16">
        <v>0</v>
      </c>
      <c r="U79" s="13">
        <v>0</v>
      </c>
      <c r="X79">
        <v>36988</v>
      </c>
    </row>
    <row r="80" spans="1:24" ht="23.4">
      <c r="A80" s="8">
        <v>48</v>
      </c>
      <c r="B80" s="9" t="s">
        <v>135</v>
      </c>
      <c r="C80" s="17" t="s">
        <v>136</v>
      </c>
      <c r="D80" s="11">
        <v>40865</v>
      </c>
      <c r="E80" s="10" t="s">
        <v>105</v>
      </c>
      <c r="F80" s="10" t="s">
        <v>62</v>
      </c>
      <c r="G80" s="12">
        <v>32</v>
      </c>
      <c r="H80" s="12">
        <v>32</v>
      </c>
      <c r="I80" s="13">
        <v>344.4</v>
      </c>
      <c r="J80" s="12">
        <v>7</v>
      </c>
      <c r="K80" s="12">
        <v>0</v>
      </c>
      <c r="L80" s="12">
        <v>7</v>
      </c>
      <c r="M80" s="13">
        <v>344.4</v>
      </c>
      <c r="N80" s="13">
        <v>0</v>
      </c>
      <c r="O80" s="14">
        <v>344.4</v>
      </c>
      <c r="P80" s="22">
        <v>12738667.2</v>
      </c>
      <c r="Q80" s="23">
        <v>0</v>
      </c>
      <c r="R80" s="22">
        <v>11464800.48</v>
      </c>
      <c r="S80" s="22">
        <v>1273866.72</v>
      </c>
      <c r="T80" s="16">
        <v>0</v>
      </c>
      <c r="U80" s="13">
        <v>0</v>
      </c>
      <c r="X80">
        <v>36988</v>
      </c>
    </row>
    <row r="81" spans="1:24" ht="23.4">
      <c r="A81" s="8">
        <v>49</v>
      </c>
      <c r="B81" s="9" t="s">
        <v>137</v>
      </c>
      <c r="C81" s="17" t="s">
        <v>138</v>
      </c>
      <c r="D81" s="11">
        <v>39709</v>
      </c>
      <c r="E81" s="10" t="s">
        <v>105</v>
      </c>
      <c r="F81" s="10" t="s">
        <v>62</v>
      </c>
      <c r="G81" s="12">
        <v>5</v>
      </c>
      <c r="H81" s="12">
        <v>5</v>
      </c>
      <c r="I81" s="13">
        <v>105.1</v>
      </c>
      <c r="J81" s="12">
        <v>2</v>
      </c>
      <c r="K81" s="12">
        <v>0</v>
      </c>
      <c r="L81" s="12">
        <v>2</v>
      </c>
      <c r="M81" s="13">
        <v>105.1</v>
      </c>
      <c r="N81" s="13">
        <v>0</v>
      </c>
      <c r="O81" s="14">
        <v>105.1</v>
      </c>
      <c r="P81" s="22">
        <v>3887438.8</v>
      </c>
      <c r="Q81" s="23">
        <v>0</v>
      </c>
      <c r="R81" s="22">
        <v>3498694.92</v>
      </c>
      <c r="S81" s="22">
        <v>388743.88</v>
      </c>
      <c r="T81" s="16">
        <v>0</v>
      </c>
      <c r="U81" s="13">
        <v>0</v>
      </c>
      <c r="X81">
        <v>36988</v>
      </c>
    </row>
    <row r="82" spans="1:24" ht="23.4">
      <c r="A82" s="8">
        <v>50</v>
      </c>
      <c r="B82" s="9" t="s">
        <v>139</v>
      </c>
      <c r="C82" s="17" t="s">
        <v>74</v>
      </c>
      <c r="D82" s="11">
        <v>40745</v>
      </c>
      <c r="E82" s="10" t="s">
        <v>105</v>
      </c>
      <c r="F82" s="10" t="s">
        <v>62</v>
      </c>
      <c r="G82" s="12">
        <v>21</v>
      </c>
      <c r="H82" s="12">
        <v>21</v>
      </c>
      <c r="I82" s="13">
        <v>260.4</v>
      </c>
      <c r="J82" s="12">
        <v>9</v>
      </c>
      <c r="K82" s="12">
        <v>8</v>
      </c>
      <c r="L82" s="12">
        <v>1</v>
      </c>
      <c r="M82" s="13">
        <v>260.4</v>
      </c>
      <c r="N82" s="13">
        <v>219.1</v>
      </c>
      <c r="O82" s="14">
        <v>41.3</v>
      </c>
      <c r="P82" s="22">
        <f>M82*X82</f>
        <v>9631675.2</v>
      </c>
      <c r="Q82" s="23">
        <v>0</v>
      </c>
      <c r="R82" s="22">
        <f>M82*X82*90/100-500000</f>
        <v>8168507.68</v>
      </c>
      <c r="S82" s="22">
        <f>P82-R82</f>
        <v>1463167.5199999996</v>
      </c>
      <c r="T82" s="16">
        <v>0</v>
      </c>
      <c r="U82" s="13">
        <v>0</v>
      </c>
      <c r="X82">
        <v>36988</v>
      </c>
    </row>
    <row r="83" spans="1:24" ht="23.4">
      <c r="A83" s="8">
        <v>51</v>
      </c>
      <c r="B83" s="9" t="s">
        <v>140</v>
      </c>
      <c r="C83" s="17" t="s">
        <v>141</v>
      </c>
      <c r="D83" s="11">
        <v>40819</v>
      </c>
      <c r="E83" s="10" t="s">
        <v>105</v>
      </c>
      <c r="F83" s="10" t="s">
        <v>62</v>
      </c>
      <c r="G83" s="12">
        <v>7</v>
      </c>
      <c r="H83" s="12">
        <v>7</v>
      </c>
      <c r="I83" s="13">
        <v>129.4</v>
      </c>
      <c r="J83" s="12">
        <v>5</v>
      </c>
      <c r="K83" s="12">
        <v>3</v>
      </c>
      <c r="L83" s="12">
        <v>2</v>
      </c>
      <c r="M83" s="13">
        <v>129.4</v>
      </c>
      <c r="N83" s="13">
        <v>83.1</v>
      </c>
      <c r="O83" s="14">
        <v>46.3</v>
      </c>
      <c r="P83" s="22">
        <v>8581216</v>
      </c>
      <c r="Q83" s="23">
        <v>0</v>
      </c>
      <c r="R83" s="22">
        <v>4307622.48</v>
      </c>
      <c r="S83" s="22">
        <v>4273593.52</v>
      </c>
      <c r="T83" s="16">
        <v>0</v>
      </c>
      <c r="U83" s="13">
        <v>0</v>
      </c>
      <c r="X83">
        <v>36988</v>
      </c>
    </row>
    <row r="84" spans="1:24" ht="23.4">
      <c r="A84" s="8">
        <v>52</v>
      </c>
      <c r="B84" s="9" t="s">
        <v>142</v>
      </c>
      <c r="C84" s="17" t="s">
        <v>143</v>
      </c>
      <c r="D84" s="11">
        <v>39709</v>
      </c>
      <c r="E84" s="10" t="s">
        <v>105</v>
      </c>
      <c r="F84" s="10" t="s">
        <v>62</v>
      </c>
      <c r="G84" s="12">
        <v>2</v>
      </c>
      <c r="H84" s="12">
        <v>2</v>
      </c>
      <c r="I84" s="13">
        <v>48.9</v>
      </c>
      <c r="J84" s="12">
        <v>2</v>
      </c>
      <c r="K84" s="12">
        <v>0</v>
      </c>
      <c r="L84" s="12">
        <v>2</v>
      </c>
      <c r="M84" s="13">
        <v>48.9</v>
      </c>
      <c r="N84" s="13">
        <v>0</v>
      </c>
      <c r="O84" s="14">
        <v>48.9</v>
      </c>
      <c r="P84" s="22">
        <v>1808713.2</v>
      </c>
      <c r="Q84" s="23">
        <v>0</v>
      </c>
      <c r="R84" s="22">
        <v>1627841.88</v>
      </c>
      <c r="S84" s="22">
        <v>180871.32</v>
      </c>
      <c r="T84" s="16">
        <v>0</v>
      </c>
      <c r="U84" s="13">
        <v>0</v>
      </c>
      <c r="X84">
        <v>36988</v>
      </c>
    </row>
    <row r="85" spans="1:24" ht="23.4">
      <c r="A85" s="8">
        <v>53</v>
      </c>
      <c r="B85" s="9" t="s">
        <v>69</v>
      </c>
      <c r="C85" s="17" t="s">
        <v>70</v>
      </c>
      <c r="D85" s="11">
        <v>37648</v>
      </c>
      <c r="E85" s="10" t="s">
        <v>105</v>
      </c>
      <c r="F85" s="10" t="s">
        <v>62</v>
      </c>
      <c r="G85" s="12">
        <v>11</v>
      </c>
      <c r="H85" s="12">
        <v>7</v>
      </c>
      <c r="I85" s="13">
        <v>89.6</v>
      </c>
      <c r="J85" s="12">
        <v>2</v>
      </c>
      <c r="K85" s="12">
        <v>2</v>
      </c>
      <c r="L85" s="12">
        <v>0</v>
      </c>
      <c r="M85" s="13">
        <v>65.8</v>
      </c>
      <c r="N85" s="13">
        <v>65.8</v>
      </c>
      <c r="O85" s="14">
        <v>0</v>
      </c>
      <c r="P85" s="22">
        <f aca="true" t="shared" si="23" ref="P85:P86">M85*X85</f>
        <v>2433810.4</v>
      </c>
      <c r="Q85" s="23">
        <v>0</v>
      </c>
      <c r="R85" s="22">
        <f>M85*X85*90/100-500000</f>
        <v>1690429.3599999999</v>
      </c>
      <c r="S85" s="22">
        <f>P85-R85</f>
        <v>743381.04</v>
      </c>
      <c r="T85" s="16">
        <v>0</v>
      </c>
      <c r="U85" s="13">
        <v>0</v>
      </c>
      <c r="X85">
        <v>36988</v>
      </c>
    </row>
    <row r="86" spans="1:24" ht="23.4">
      <c r="A86" s="8">
        <v>54</v>
      </c>
      <c r="B86" s="9" t="s">
        <v>144</v>
      </c>
      <c r="C86" s="17" t="s">
        <v>145</v>
      </c>
      <c r="D86" s="11">
        <v>37649</v>
      </c>
      <c r="E86" s="10" t="s">
        <v>105</v>
      </c>
      <c r="F86" s="10" t="s">
        <v>62</v>
      </c>
      <c r="G86" s="12">
        <v>23</v>
      </c>
      <c r="H86" s="12">
        <v>23</v>
      </c>
      <c r="I86" s="13">
        <v>218.8</v>
      </c>
      <c r="J86" s="12">
        <v>8</v>
      </c>
      <c r="K86" s="12">
        <v>5</v>
      </c>
      <c r="L86" s="12">
        <v>3</v>
      </c>
      <c r="M86" s="13">
        <v>218.8</v>
      </c>
      <c r="N86" s="13">
        <v>123.1</v>
      </c>
      <c r="O86" s="14">
        <v>95.7</v>
      </c>
      <c r="P86" s="22">
        <f t="shared" si="23"/>
        <v>8092974.4</v>
      </c>
      <c r="Q86" s="23">
        <v>0</v>
      </c>
      <c r="R86" s="22">
        <f>M86*X86*90/100-500000</f>
        <v>6783676.96</v>
      </c>
      <c r="S86" s="22">
        <f>P86-R86</f>
        <v>1309297.4400000004</v>
      </c>
      <c r="T86" s="16">
        <v>0</v>
      </c>
      <c r="U86" s="13">
        <v>0</v>
      </c>
      <c r="X86">
        <v>36988</v>
      </c>
    </row>
    <row r="87" spans="1:24" ht="23.4">
      <c r="A87" s="8">
        <v>55</v>
      </c>
      <c r="B87" s="9" t="s">
        <v>146</v>
      </c>
      <c r="C87" s="17" t="s">
        <v>147</v>
      </c>
      <c r="D87" s="11">
        <v>40865</v>
      </c>
      <c r="E87" s="10" t="s">
        <v>105</v>
      </c>
      <c r="F87" s="10" t="s">
        <v>62</v>
      </c>
      <c r="G87" s="12">
        <v>6</v>
      </c>
      <c r="H87" s="12">
        <v>6</v>
      </c>
      <c r="I87" s="13">
        <v>102.8</v>
      </c>
      <c r="J87" s="12">
        <v>5</v>
      </c>
      <c r="K87" s="12">
        <v>4</v>
      </c>
      <c r="L87" s="12">
        <v>1</v>
      </c>
      <c r="M87" s="13">
        <v>102.8</v>
      </c>
      <c r="N87" s="13">
        <v>84.8</v>
      </c>
      <c r="O87" s="14">
        <v>18</v>
      </c>
      <c r="P87" s="22">
        <v>4497740.8</v>
      </c>
      <c r="Q87" s="23">
        <v>0</v>
      </c>
      <c r="R87" s="22">
        <v>3422129.76</v>
      </c>
      <c r="S87" s="22">
        <v>1075611.04</v>
      </c>
      <c r="T87" s="16">
        <v>0</v>
      </c>
      <c r="U87" s="13">
        <v>0</v>
      </c>
      <c r="X87">
        <v>36988</v>
      </c>
    </row>
    <row r="88" spans="1:24" ht="23.4">
      <c r="A88" s="8">
        <v>56</v>
      </c>
      <c r="B88" s="9" t="s">
        <v>148</v>
      </c>
      <c r="C88" s="17" t="s">
        <v>149</v>
      </c>
      <c r="D88" s="11">
        <v>37650</v>
      </c>
      <c r="E88" s="10" t="s">
        <v>105</v>
      </c>
      <c r="F88" s="10" t="s">
        <v>62</v>
      </c>
      <c r="G88" s="12">
        <v>6</v>
      </c>
      <c r="H88" s="12">
        <v>6</v>
      </c>
      <c r="I88" s="13">
        <v>76.8</v>
      </c>
      <c r="J88" s="12">
        <v>4</v>
      </c>
      <c r="K88" s="12">
        <v>2</v>
      </c>
      <c r="L88" s="12">
        <v>2</v>
      </c>
      <c r="M88" s="13">
        <v>76.8</v>
      </c>
      <c r="N88" s="13">
        <v>37.4</v>
      </c>
      <c r="O88" s="14">
        <v>39.4</v>
      </c>
      <c r="P88" s="22">
        <v>4142656</v>
      </c>
      <c r="Q88" s="23">
        <v>0</v>
      </c>
      <c r="R88" s="22">
        <v>2556610.56</v>
      </c>
      <c r="S88" s="22">
        <v>1586045.44</v>
      </c>
      <c r="T88" s="16">
        <v>0</v>
      </c>
      <c r="U88" s="13">
        <v>0</v>
      </c>
      <c r="X88">
        <v>36988</v>
      </c>
    </row>
    <row r="89" spans="1:24" ht="23.4">
      <c r="A89" s="8">
        <v>57</v>
      </c>
      <c r="B89" s="26" t="s">
        <v>150</v>
      </c>
      <c r="C89" s="17" t="s">
        <v>151</v>
      </c>
      <c r="D89" s="10">
        <v>40819</v>
      </c>
      <c r="E89" s="10" t="s">
        <v>105</v>
      </c>
      <c r="F89" s="10" t="s">
        <v>62</v>
      </c>
      <c r="G89" s="12">
        <v>13</v>
      </c>
      <c r="H89" s="12">
        <v>13</v>
      </c>
      <c r="I89" s="13">
        <v>128.7</v>
      </c>
      <c r="J89" s="12">
        <v>5</v>
      </c>
      <c r="K89" s="12">
        <v>4</v>
      </c>
      <c r="L89" s="12">
        <v>1</v>
      </c>
      <c r="M89" s="13">
        <v>128.7</v>
      </c>
      <c r="N89" s="13">
        <v>105.3</v>
      </c>
      <c r="O89" s="14">
        <v>23.4</v>
      </c>
      <c r="P89" s="22">
        <v>6361936</v>
      </c>
      <c r="Q89" s="23">
        <v>0</v>
      </c>
      <c r="R89" s="22">
        <v>4284320.04</v>
      </c>
      <c r="S89" s="22">
        <v>2077615.96</v>
      </c>
      <c r="T89" s="16">
        <v>0</v>
      </c>
      <c r="U89" s="13">
        <v>0</v>
      </c>
      <c r="X89">
        <v>36988</v>
      </c>
    </row>
    <row r="90" spans="1:24" ht="23.4">
      <c r="A90" s="8">
        <v>58</v>
      </c>
      <c r="B90" s="26" t="s">
        <v>152</v>
      </c>
      <c r="C90" s="17" t="s">
        <v>50</v>
      </c>
      <c r="D90" s="10">
        <v>40819</v>
      </c>
      <c r="E90" s="10" t="s">
        <v>105</v>
      </c>
      <c r="F90" s="10" t="s">
        <v>62</v>
      </c>
      <c r="G90" s="12">
        <v>20</v>
      </c>
      <c r="H90" s="12">
        <v>20</v>
      </c>
      <c r="I90" s="13">
        <v>357</v>
      </c>
      <c r="J90" s="12">
        <v>13</v>
      </c>
      <c r="K90" s="12">
        <v>9</v>
      </c>
      <c r="L90" s="12">
        <v>4</v>
      </c>
      <c r="M90" s="13">
        <v>357</v>
      </c>
      <c r="N90" s="13">
        <v>232</v>
      </c>
      <c r="O90" s="14">
        <v>125</v>
      </c>
      <c r="P90" s="22">
        <v>15031923.2</v>
      </c>
      <c r="Q90" s="23">
        <v>0</v>
      </c>
      <c r="R90" s="22">
        <v>11884244.4</v>
      </c>
      <c r="S90" s="22">
        <v>3147678.8</v>
      </c>
      <c r="T90" s="16">
        <v>0</v>
      </c>
      <c r="U90" s="13">
        <v>0</v>
      </c>
      <c r="X90">
        <v>36988</v>
      </c>
    </row>
    <row r="91" spans="1:24" ht="23.4">
      <c r="A91" s="8">
        <v>59</v>
      </c>
      <c r="B91" s="26" t="s">
        <v>153</v>
      </c>
      <c r="C91" s="17" t="s">
        <v>154</v>
      </c>
      <c r="D91" s="10">
        <v>40865</v>
      </c>
      <c r="E91" s="10" t="s">
        <v>105</v>
      </c>
      <c r="F91" s="10" t="s">
        <v>62</v>
      </c>
      <c r="G91" s="12">
        <v>11</v>
      </c>
      <c r="H91" s="12">
        <v>11</v>
      </c>
      <c r="I91" s="13">
        <v>120.3</v>
      </c>
      <c r="J91" s="12">
        <v>5</v>
      </c>
      <c r="K91" s="12">
        <v>2</v>
      </c>
      <c r="L91" s="12">
        <v>3</v>
      </c>
      <c r="M91" s="13">
        <v>120.3</v>
      </c>
      <c r="N91" s="13">
        <v>56.8</v>
      </c>
      <c r="O91" s="14">
        <v>63.5</v>
      </c>
      <c r="P91" s="22">
        <v>4886114.8</v>
      </c>
      <c r="Q91" s="23">
        <v>0</v>
      </c>
      <c r="R91" s="22">
        <v>4004690.76</v>
      </c>
      <c r="S91" s="22">
        <v>881424.04</v>
      </c>
      <c r="T91" s="16">
        <v>0</v>
      </c>
      <c r="U91" s="13">
        <v>0</v>
      </c>
      <c r="X91">
        <v>36988</v>
      </c>
    </row>
    <row r="92" spans="1:24" ht="23.4">
      <c r="A92" s="8">
        <v>60</v>
      </c>
      <c r="B92" s="26" t="s">
        <v>155</v>
      </c>
      <c r="C92" s="17" t="s">
        <v>156</v>
      </c>
      <c r="D92" s="11">
        <v>39709</v>
      </c>
      <c r="E92" s="10" t="s">
        <v>105</v>
      </c>
      <c r="F92" s="10" t="s">
        <v>62</v>
      </c>
      <c r="G92" s="12">
        <v>12</v>
      </c>
      <c r="H92" s="12">
        <v>12</v>
      </c>
      <c r="I92" s="13">
        <v>168.6</v>
      </c>
      <c r="J92" s="12">
        <v>7</v>
      </c>
      <c r="K92" s="12">
        <v>1</v>
      </c>
      <c r="L92" s="12">
        <v>6</v>
      </c>
      <c r="M92" s="13">
        <v>168.6</v>
      </c>
      <c r="N92" s="13">
        <v>27.7</v>
      </c>
      <c r="O92" s="14">
        <v>140.9</v>
      </c>
      <c r="P92" s="22">
        <v>7249648</v>
      </c>
      <c r="Q92" s="23">
        <v>0</v>
      </c>
      <c r="R92" s="22">
        <v>5612559.12</v>
      </c>
      <c r="S92" s="22">
        <v>1637088.88</v>
      </c>
      <c r="T92" s="16">
        <v>0</v>
      </c>
      <c r="U92" s="13">
        <v>0</v>
      </c>
      <c r="X92">
        <v>36988</v>
      </c>
    </row>
    <row r="93" spans="1:24" ht="23.4">
      <c r="A93" s="8">
        <v>61</v>
      </c>
      <c r="B93" s="26" t="s">
        <v>157</v>
      </c>
      <c r="C93" s="17" t="s">
        <v>158</v>
      </c>
      <c r="D93" s="11">
        <v>37648</v>
      </c>
      <c r="E93" s="10" t="s">
        <v>105</v>
      </c>
      <c r="F93" s="10" t="s">
        <v>62</v>
      </c>
      <c r="G93" s="12">
        <v>13</v>
      </c>
      <c r="H93" s="12">
        <v>13</v>
      </c>
      <c r="I93" s="13">
        <v>262.8</v>
      </c>
      <c r="J93" s="12">
        <v>10</v>
      </c>
      <c r="K93" s="12">
        <v>6</v>
      </c>
      <c r="L93" s="12">
        <v>4</v>
      </c>
      <c r="M93" s="13">
        <v>262.8</v>
      </c>
      <c r="N93" s="13">
        <v>160.9</v>
      </c>
      <c r="O93" s="14">
        <v>101.9</v>
      </c>
      <c r="P93" s="22">
        <v>10907761.2</v>
      </c>
      <c r="Q93" s="23">
        <v>0</v>
      </c>
      <c r="R93" s="22">
        <v>8748401.76</v>
      </c>
      <c r="S93" s="22">
        <v>2159359.44</v>
      </c>
      <c r="T93" s="16">
        <v>0</v>
      </c>
      <c r="U93" s="13">
        <v>0</v>
      </c>
      <c r="X93">
        <v>36988</v>
      </c>
    </row>
    <row r="94" spans="1:24" ht="23.4">
      <c r="A94" s="8">
        <v>62</v>
      </c>
      <c r="B94" s="26" t="s">
        <v>159</v>
      </c>
      <c r="C94" s="17" t="s">
        <v>160</v>
      </c>
      <c r="D94" s="11">
        <v>39709</v>
      </c>
      <c r="E94" s="10" t="s">
        <v>105</v>
      </c>
      <c r="F94" s="10" t="s">
        <v>62</v>
      </c>
      <c r="G94" s="12">
        <v>3</v>
      </c>
      <c r="H94" s="12">
        <v>3</v>
      </c>
      <c r="I94" s="13">
        <v>40.8</v>
      </c>
      <c r="J94" s="12">
        <v>1</v>
      </c>
      <c r="K94" s="12">
        <v>1</v>
      </c>
      <c r="L94" s="12">
        <v>0</v>
      </c>
      <c r="M94" s="13">
        <v>40.8</v>
      </c>
      <c r="N94" s="13">
        <v>40.8</v>
      </c>
      <c r="O94" s="14">
        <v>0</v>
      </c>
      <c r="P94" s="22">
        <f>M94*X94</f>
        <v>1509110.4</v>
      </c>
      <c r="Q94" s="23">
        <v>0</v>
      </c>
      <c r="R94" s="22">
        <f>M94*X94*90/100</f>
        <v>1358199.36</v>
      </c>
      <c r="S94" s="22">
        <f>P94-R94</f>
        <v>150911.0399999998</v>
      </c>
      <c r="T94" s="16">
        <v>0</v>
      </c>
      <c r="U94" s="13">
        <v>0</v>
      </c>
      <c r="X94">
        <v>36988</v>
      </c>
    </row>
    <row r="95" spans="1:24" ht="23.4">
      <c r="A95" s="8">
        <v>63</v>
      </c>
      <c r="B95" s="26" t="s">
        <v>161</v>
      </c>
      <c r="C95" s="17" t="s">
        <v>52</v>
      </c>
      <c r="D95" s="11">
        <v>40819</v>
      </c>
      <c r="E95" s="10" t="s">
        <v>105</v>
      </c>
      <c r="F95" s="10" t="s">
        <v>62</v>
      </c>
      <c r="G95" s="12">
        <v>13</v>
      </c>
      <c r="H95" s="12">
        <v>13</v>
      </c>
      <c r="I95" s="13">
        <v>69.6</v>
      </c>
      <c r="J95" s="12">
        <v>4</v>
      </c>
      <c r="K95" s="12">
        <v>0</v>
      </c>
      <c r="L95" s="12">
        <v>4</v>
      </c>
      <c r="M95" s="13">
        <v>69.6</v>
      </c>
      <c r="N95" s="13">
        <v>0</v>
      </c>
      <c r="O95" s="14">
        <v>69.6</v>
      </c>
      <c r="P95" s="22">
        <v>4734464</v>
      </c>
      <c r="Q95" s="23">
        <v>0</v>
      </c>
      <c r="R95" s="22">
        <v>2316928.32</v>
      </c>
      <c r="S95" s="22">
        <v>2417535.68</v>
      </c>
      <c r="T95" s="16">
        <v>0</v>
      </c>
      <c r="U95" s="13">
        <v>0</v>
      </c>
      <c r="X95">
        <v>36988</v>
      </c>
    </row>
    <row r="96" spans="1:24" ht="23.4">
      <c r="A96" s="8">
        <v>64</v>
      </c>
      <c r="B96" s="26" t="s">
        <v>162</v>
      </c>
      <c r="C96" s="17" t="s">
        <v>99</v>
      </c>
      <c r="D96" s="11">
        <v>39709</v>
      </c>
      <c r="E96" s="10" t="s">
        <v>105</v>
      </c>
      <c r="F96" s="10" t="s">
        <v>62</v>
      </c>
      <c r="G96" s="12">
        <v>3</v>
      </c>
      <c r="H96" s="12">
        <v>3</v>
      </c>
      <c r="I96" s="13">
        <v>109.6</v>
      </c>
      <c r="J96" s="12">
        <v>3</v>
      </c>
      <c r="K96" s="12">
        <v>1</v>
      </c>
      <c r="L96" s="12">
        <v>2</v>
      </c>
      <c r="M96" s="13">
        <v>109.6</v>
      </c>
      <c r="N96" s="13">
        <v>25.3</v>
      </c>
      <c r="O96" s="14">
        <v>84.3</v>
      </c>
      <c r="P96" s="22">
        <v>4325473.6</v>
      </c>
      <c r="Q96" s="23">
        <v>0</v>
      </c>
      <c r="R96" s="22">
        <f>M96*X96*90/100</f>
        <v>3648496.32</v>
      </c>
      <c r="S96" s="22">
        <f>P96-R96</f>
        <v>676977.2799999998</v>
      </c>
      <c r="T96" s="16">
        <v>0</v>
      </c>
      <c r="U96" s="13">
        <v>0</v>
      </c>
      <c r="X96">
        <v>36988</v>
      </c>
    </row>
    <row r="97" spans="1:24" ht="23.4">
      <c r="A97" s="8">
        <v>65</v>
      </c>
      <c r="B97" s="26" t="s">
        <v>163</v>
      </c>
      <c r="C97" s="17" t="s">
        <v>164</v>
      </c>
      <c r="D97" s="11">
        <v>39709</v>
      </c>
      <c r="E97" s="10" t="s">
        <v>105</v>
      </c>
      <c r="F97" s="10" t="s">
        <v>62</v>
      </c>
      <c r="G97" s="12">
        <v>19</v>
      </c>
      <c r="H97" s="12">
        <v>19</v>
      </c>
      <c r="I97" s="13">
        <v>129.7</v>
      </c>
      <c r="J97" s="12">
        <v>6</v>
      </c>
      <c r="K97" s="12">
        <v>2</v>
      </c>
      <c r="L97" s="12">
        <v>4</v>
      </c>
      <c r="M97" s="13">
        <v>129.7</v>
      </c>
      <c r="N97" s="13">
        <v>45</v>
      </c>
      <c r="O97" s="14">
        <v>84.7</v>
      </c>
      <c r="P97" s="22">
        <v>7725739.84</v>
      </c>
      <c r="Q97" s="23">
        <v>0</v>
      </c>
      <c r="R97" s="22">
        <v>4309940.31</v>
      </c>
      <c r="S97" s="22">
        <v>3415799.53</v>
      </c>
      <c r="T97" s="16">
        <v>0</v>
      </c>
      <c r="U97" s="13">
        <v>0</v>
      </c>
      <c r="X97">
        <v>36988</v>
      </c>
    </row>
    <row r="98" spans="1:24" ht="23.4">
      <c r="A98" s="8">
        <v>66</v>
      </c>
      <c r="B98" s="26" t="s">
        <v>165</v>
      </c>
      <c r="C98" s="17" t="s">
        <v>166</v>
      </c>
      <c r="D98" s="11">
        <v>40819</v>
      </c>
      <c r="E98" s="10" t="s">
        <v>105</v>
      </c>
      <c r="F98" s="10" t="s">
        <v>62</v>
      </c>
      <c r="G98" s="12">
        <v>25</v>
      </c>
      <c r="H98" s="12">
        <v>25</v>
      </c>
      <c r="I98" s="13">
        <v>315.2</v>
      </c>
      <c r="J98" s="12">
        <v>14</v>
      </c>
      <c r="K98" s="12">
        <v>8</v>
      </c>
      <c r="L98" s="12">
        <v>6</v>
      </c>
      <c r="M98" s="13">
        <v>315.2</v>
      </c>
      <c r="N98" s="13">
        <v>168.1</v>
      </c>
      <c r="O98" s="14">
        <v>147.1</v>
      </c>
      <c r="P98" s="22">
        <v>15091104</v>
      </c>
      <c r="Q98" s="23">
        <v>0</v>
      </c>
      <c r="R98" s="22">
        <v>10492755.84</v>
      </c>
      <c r="S98" s="22">
        <v>4598348.16</v>
      </c>
      <c r="T98" s="16">
        <v>0</v>
      </c>
      <c r="U98" s="13">
        <v>0</v>
      </c>
      <c r="X98">
        <v>36988</v>
      </c>
    </row>
    <row r="99" spans="1:24" ht="23.4">
      <c r="A99" s="8">
        <v>67</v>
      </c>
      <c r="B99" s="26" t="s">
        <v>71</v>
      </c>
      <c r="C99" s="17" t="s">
        <v>72</v>
      </c>
      <c r="D99" s="11">
        <v>39709</v>
      </c>
      <c r="E99" s="10" t="s">
        <v>105</v>
      </c>
      <c r="F99" s="10" t="s">
        <v>62</v>
      </c>
      <c r="G99" s="12">
        <v>5</v>
      </c>
      <c r="H99" s="12">
        <v>3</v>
      </c>
      <c r="I99" s="13">
        <v>146.1</v>
      </c>
      <c r="J99" s="12">
        <v>1</v>
      </c>
      <c r="K99" s="12">
        <v>1</v>
      </c>
      <c r="L99" s="12">
        <v>0</v>
      </c>
      <c r="M99" s="13">
        <v>69.9</v>
      </c>
      <c r="N99" s="13">
        <v>69.9</v>
      </c>
      <c r="O99" s="14">
        <v>0</v>
      </c>
      <c r="P99" s="22">
        <f aca="true" t="shared" si="24" ref="P99:P100">M99*X99</f>
        <v>2585461.2</v>
      </c>
      <c r="Q99" s="23">
        <v>0</v>
      </c>
      <c r="R99" s="22">
        <f aca="true" t="shared" si="25" ref="R99">M99*X99*90/100</f>
        <v>2326915.08</v>
      </c>
      <c r="S99" s="22">
        <f>P99-R99</f>
        <v>258546.1200000001</v>
      </c>
      <c r="T99" s="16">
        <v>0</v>
      </c>
      <c r="U99" s="13">
        <v>0</v>
      </c>
      <c r="X99">
        <v>36988</v>
      </c>
    </row>
    <row r="100" spans="1:24" ht="23.4">
      <c r="A100" s="8">
        <v>68</v>
      </c>
      <c r="B100" s="26" t="s">
        <v>73</v>
      </c>
      <c r="C100" s="17" t="s">
        <v>74</v>
      </c>
      <c r="D100" s="11">
        <v>39709</v>
      </c>
      <c r="E100" s="10" t="s">
        <v>105</v>
      </c>
      <c r="F100" s="10" t="s">
        <v>62</v>
      </c>
      <c r="G100" s="12">
        <v>7</v>
      </c>
      <c r="H100" s="12">
        <v>6</v>
      </c>
      <c r="I100" s="13">
        <v>92.3</v>
      </c>
      <c r="J100" s="12">
        <v>2</v>
      </c>
      <c r="K100" s="12">
        <v>1</v>
      </c>
      <c r="L100" s="12">
        <v>1</v>
      </c>
      <c r="M100" s="13">
        <v>65.9</v>
      </c>
      <c r="N100" s="13">
        <v>22.7</v>
      </c>
      <c r="O100" s="14">
        <v>43.2</v>
      </c>
      <c r="P100" s="22">
        <f t="shared" si="24"/>
        <v>2437509.2</v>
      </c>
      <c r="Q100" s="23">
        <v>0</v>
      </c>
      <c r="R100" s="22">
        <f>M100*X100*90/100-254850.19</f>
        <v>1938908.0900000003</v>
      </c>
      <c r="S100" s="22">
        <f>P100-R100</f>
        <v>498601.10999999987</v>
      </c>
      <c r="T100" s="16">
        <v>0</v>
      </c>
      <c r="U100" s="13">
        <v>0</v>
      </c>
      <c r="X100">
        <v>36988</v>
      </c>
    </row>
  </sheetData>
  <mergeCells count="45">
    <mergeCell ref="A7:U7"/>
    <mergeCell ref="A8:A11"/>
    <mergeCell ref="B8:B11"/>
    <mergeCell ref="C8:D9"/>
    <mergeCell ref="C10:C11"/>
    <mergeCell ref="D10:D11"/>
    <mergeCell ref="F8:F11"/>
    <mergeCell ref="G8:G10"/>
    <mergeCell ref="H8:H10"/>
    <mergeCell ref="I8:I10"/>
    <mergeCell ref="P8:U8"/>
    <mergeCell ref="P9:P10"/>
    <mergeCell ref="Q9:U9"/>
    <mergeCell ref="J8:L8"/>
    <mergeCell ref="J9:J10"/>
    <mergeCell ref="K9:L9"/>
    <mergeCell ref="N1:U1"/>
    <mergeCell ref="N2:U2"/>
    <mergeCell ref="N3:U3"/>
    <mergeCell ref="N4:U4"/>
    <mergeCell ref="N5:U5"/>
    <mergeCell ref="M8:O8"/>
    <mergeCell ref="M9:M10"/>
    <mergeCell ref="N9:O9"/>
    <mergeCell ref="E8:E11"/>
    <mergeCell ref="A41:B41"/>
    <mergeCell ref="A39:B39"/>
    <mergeCell ref="A40:B40"/>
    <mergeCell ref="A13:B13"/>
    <mergeCell ref="A14:B14"/>
    <mergeCell ref="A15:B15"/>
    <mergeCell ref="A54:B54"/>
    <mergeCell ref="A16:B16"/>
    <mergeCell ref="A17:B17"/>
    <mergeCell ref="A18:B18"/>
    <mergeCell ref="A27:B27"/>
    <mergeCell ref="A28:B28"/>
    <mergeCell ref="A29:B29"/>
    <mergeCell ref="A30:B30"/>
    <mergeCell ref="A31:B31"/>
    <mergeCell ref="A55:B55"/>
    <mergeCell ref="A56:B56"/>
    <mergeCell ref="A57:B57"/>
    <mergeCell ref="A66:B66"/>
    <mergeCell ref="A67:B67"/>
  </mergeCells>
  <printOptions horizontalCentered="1"/>
  <pageMargins left="0.6944444444444444" right="0.6944444444444444" top="0.75" bottom="0.75" header="0.3" footer="0.3"/>
  <pageSetup fitToHeight="1000" fitToWidth="1" horizontalDpi="600" verticalDpi="600" orientation="landscape" paperSize="9" scale="57" r:id="rId1"/>
  <headerFooter scaleWithDoc="0">
    <oddFooter>&amp;L______________________________________________________________________________________________________________________________________Приложение 1&amp;R&amp;P стр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 О.В.</dc:creator>
  <cp:keywords/>
  <dc:description/>
  <cp:lastModifiedBy>Семёнова Лариса</cp:lastModifiedBy>
  <cp:lastPrinted>2017-04-26T10:43:10Z</cp:lastPrinted>
  <dcterms:created xsi:type="dcterms:W3CDTF">2016-03-23T09:08:06Z</dcterms:created>
  <dcterms:modified xsi:type="dcterms:W3CDTF">2017-04-26T11:02:08Z</dcterms:modified>
  <cp:category/>
  <cp:version/>
  <cp:contentType/>
  <cp:contentStatus/>
</cp:coreProperties>
</file>